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kik1-my.sharepoint.com/personal/kati_raudsaar_kik_ee/Documents/Desktop/"/>
    </mc:Choice>
  </mc:AlternateContent>
  <xr:revisionPtr revIDLastSave="0" documentId="8_{D503F2F1-0530-488A-A71E-3B5512F0C1CC}" xr6:coauthVersionLast="47" xr6:coauthVersionMax="47" xr10:uidLastSave="{00000000-0000-0000-0000-000000000000}"/>
  <workbookProtection workbookAlgorithmName="SHA-512" workbookHashValue="g2B8j17k80hFw/+JdJW7v2wN9YipIoC4FucGAdZG5VY0pXEgho2DAeQxaY95lVmYkevfQwT8RsKPWwmwAvAdCA==" workbookSaltValue="2WkcqsIPRn1ItydIG33UbQ==" workbookSpinCount="100000" lockStructure="1"/>
  <bookViews>
    <workbookView xWindow="-108" yWindow="-108" windowWidth="23256" windowHeight="12576" tabRatio="512" xr2:uid="{00000000-000D-0000-FFFF-FFFF00000000}"/>
  </bookViews>
  <sheets>
    <sheet name="MA aruanne - detailne" sheetId="9" r:id="rId1"/>
    <sheet name="MA aruanne - koond" sheetId="40" state="hidden" r:id="rId2"/>
    <sheet name="FÜ_Kontroll-leht" sheetId="43" state="hidden" r:id="rId3"/>
  </sheets>
  <definedNames>
    <definedName name="_xlnm.Print_Area" localSheetId="0">'MA aruanne - detailne'!$C$3:$K$90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9" l="1"/>
  <c r="D5" i="40" s="1"/>
  <c r="F87" i="9"/>
  <c r="G87" i="9"/>
  <c r="H87" i="9"/>
  <c r="E40" i="9"/>
  <c r="E39" i="9" s="1"/>
  <c r="E51" i="9"/>
  <c r="E62" i="9"/>
  <c r="E70" i="9"/>
  <c r="E69" i="9"/>
  <c r="E75" i="9"/>
  <c r="E81" i="9"/>
  <c r="E87" i="9"/>
  <c r="D75" i="9"/>
  <c r="F32" i="9"/>
  <c r="F75" i="9"/>
  <c r="G75" i="9"/>
  <c r="H75" i="9"/>
  <c r="I75" i="9"/>
  <c r="J75" i="9"/>
  <c r="K75" i="9"/>
  <c r="F33" i="9"/>
  <c r="K23" i="40"/>
  <c r="J23" i="40"/>
  <c r="J38" i="40" s="1"/>
  <c r="I23" i="40"/>
  <c r="I38" i="40" s="1"/>
  <c r="H23" i="40"/>
  <c r="H38" i="40" s="1"/>
  <c r="G23" i="40"/>
  <c r="F23" i="40"/>
  <c r="E23" i="40"/>
  <c r="D23" i="40"/>
  <c r="E26" i="40"/>
  <c r="K24" i="40"/>
  <c r="J24" i="40"/>
  <c r="J22" i="40" s="1"/>
  <c r="J25" i="40" s="1"/>
  <c r="I24" i="40"/>
  <c r="H24" i="40"/>
  <c r="G24" i="40"/>
  <c r="F24" i="40"/>
  <c r="E24" i="40"/>
  <c r="D24" i="40"/>
  <c r="K70" i="9"/>
  <c r="K69" i="9"/>
  <c r="J70" i="9"/>
  <c r="J69" i="9" s="1"/>
  <c r="I70" i="9"/>
  <c r="I69" i="9"/>
  <c r="H70" i="9"/>
  <c r="H69" i="9"/>
  <c r="G70" i="9"/>
  <c r="G69" i="9"/>
  <c r="F70" i="9"/>
  <c r="F69" i="9" s="1"/>
  <c r="D70" i="9"/>
  <c r="D69" i="9"/>
  <c r="K81" i="9"/>
  <c r="J81" i="9"/>
  <c r="I81" i="9"/>
  <c r="H81" i="9"/>
  <c r="G81" i="9"/>
  <c r="F81" i="9"/>
  <c r="D81" i="9"/>
  <c r="D87" i="9"/>
  <c r="I87" i="9"/>
  <c r="J87" i="9"/>
  <c r="K87" i="9"/>
  <c r="D26" i="40"/>
  <c r="K38" i="40"/>
  <c r="F26" i="40"/>
  <c r="G26" i="40" s="1"/>
  <c r="H26" i="40" s="1"/>
  <c r="I26" i="40" s="1"/>
  <c r="J26" i="40" s="1"/>
  <c r="K26" i="40" s="1"/>
  <c r="D2" i="40"/>
  <c r="E2" i="40" s="1"/>
  <c r="E28" i="40" s="1"/>
  <c r="D14" i="40"/>
  <c r="E14" i="40"/>
  <c r="F14" i="40"/>
  <c r="G18" i="40" s="1"/>
  <c r="G14" i="40"/>
  <c r="H14" i="40"/>
  <c r="I14" i="40"/>
  <c r="J14" i="40"/>
  <c r="K14" i="40"/>
  <c r="D22" i="40"/>
  <c r="E22" i="40"/>
  <c r="F22" i="40"/>
  <c r="F25" i="40" s="1"/>
  <c r="G22" i="40"/>
  <c r="K22" i="40"/>
  <c r="K25" i="40" s="1"/>
  <c r="F1" i="9"/>
  <c r="G1" i="9" s="1"/>
  <c r="D5" i="9"/>
  <c r="E5" i="9"/>
  <c r="F6" i="9"/>
  <c r="F7" i="9"/>
  <c r="F8" i="9"/>
  <c r="E10" i="9"/>
  <c r="E5" i="40" s="1"/>
  <c r="F11" i="9"/>
  <c r="F12" i="9"/>
  <c r="F13" i="9"/>
  <c r="F14" i="9"/>
  <c r="F15" i="9"/>
  <c r="F16" i="9"/>
  <c r="D19" i="9"/>
  <c r="D8" i="40"/>
  <c r="E19" i="9"/>
  <c r="E8" i="40"/>
  <c r="F20" i="9"/>
  <c r="F21" i="9"/>
  <c r="F22" i="9"/>
  <c r="D23" i="9"/>
  <c r="D9" i="40"/>
  <c r="E23" i="9"/>
  <c r="E9" i="40" s="1"/>
  <c r="F24" i="9"/>
  <c r="F25" i="9"/>
  <c r="F26" i="9"/>
  <c r="F27" i="9"/>
  <c r="D28" i="9"/>
  <c r="D10" i="40"/>
  <c r="E28" i="9"/>
  <c r="E10" i="40" s="1"/>
  <c r="F29" i="9"/>
  <c r="F30" i="9"/>
  <c r="F31" i="9"/>
  <c r="F34" i="9"/>
  <c r="F35" i="9"/>
  <c r="D38" i="9"/>
  <c r="D12" i="40" s="1"/>
  <c r="D16" i="40" s="1"/>
  <c r="D21" i="40" s="1"/>
  <c r="D40" i="9"/>
  <c r="D39" i="9" s="1"/>
  <c r="D58" i="9" s="1"/>
  <c r="D63" i="9" s="1"/>
  <c r="D65" i="9" s="1"/>
  <c r="D66" i="9" s="1"/>
  <c r="F40" i="9"/>
  <c r="F13" i="40"/>
  <c r="G40" i="9"/>
  <c r="G13" i="40" s="1"/>
  <c r="H40" i="9"/>
  <c r="H13" i="40"/>
  <c r="I40" i="9"/>
  <c r="I39" i="9" s="1"/>
  <c r="I58" i="9" s="1"/>
  <c r="I63" i="9" s="1"/>
  <c r="I65" i="9" s="1"/>
  <c r="I91" i="9" s="1"/>
  <c r="J40" i="9"/>
  <c r="J13" i="40"/>
  <c r="K40" i="9"/>
  <c r="K13" i="40" s="1"/>
  <c r="D51" i="9"/>
  <c r="F51" i="9"/>
  <c r="G51" i="9"/>
  <c r="H51" i="9"/>
  <c r="I51" i="9"/>
  <c r="J51" i="9"/>
  <c r="K51" i="9"/>
  <c r="D62" i="9"/>
  <c r="F62" i="9"/>
  <c r="G62" i="9"/>
  <c r="H62" i="9"/>
  <c r="I62" i="9"/>
  <c r="J62" i="9"/>
  <c r="K62" i="9"/>
  <c r="G25" i="40"/>
  <c r="E4" i="9"/>
  <c r="E3" i="40" s="1"/>
  <c r="E36" i="40" s="1"/>
  <c r="F28" i="9"/>
  <c r="F19" i="9"/>
  <c r="E4" i="40"/>
  <c r="E34" i="40" s="1"/>
  <c r="G38" i="40"/>
  <c r="F39" i="9"/>
  <c r="F58" i="9" s="1"/>
  <c r="F63" i="9" s="1"/>
  <c r="F65" i="9" s="1"/>
  <c r="D18" i="9"/>
  <c r="F5" i="9"/>
  <c r="D4" i="40"/>
  <c r="D34" i="40"/>
  <c r="J39" i="9"/>
  <c r="J58" i="9" s="1"/>
  <c r="J63" i="9" s="1"/>
  <c r="J65" i="9" s="1"/>
  <c r="E18" i="9"/>
  <c r="F38" i="40"/>
  <c r="H39" i="9"/>
  <c r="H58" i="9" s="1"/>
  <c r="H63" i="9" s="1"/>
  <c r="H65" i="9" s="1"/>
  <c r="H91" i="9" s="1"/>
  <c r="F23" i="9"/>
  <c r="J18" i="40"/>
  <c r="F18" i="40"/>
  <c r="E18" i="40"/>
  <c r="K18" i="40"/>
  <c r="H18" i="40"/>
  <c r="H15" i="40"/>
  <c r="H39" i="40" s="1"/>
  <c r="I18" i="40"/>
  <c r="E38" i="40"/>
  <c r="D38" i="40"/>
  <c r="J41" i="40"/>
  <c r="H41" i="40"/>
  <c r="F41" i="40"/>
  <c r="E25" i="40"/>
  <c r="D32" i="40"/>
  <c r="E30" i="40"/>
  <c r="D25" i="40"/>
  <c r="D30" i="40"/>
  <c r="E32" i="40"/>
  <c r="D17" i="9"/>
  <c r="F17" i="9" s="1"/>
  <c r="D7" i="40"/>
  <c r="E7" i="40"/>
  <c r="E17" i="9"/>
  <c r="E6" i="40" s="1"/>
  <c r="F18" i="9"/>
  <c r="E36" i="9" l="1"/>
  <c r="G15" i="40"/>
  <c r="H17" i="40"/>
  <c r="G41" i="40"/>
  <c r="G17" i="40"/>
  <c r="F91" i="9"/>
  <c r="F92" i="9" s="1"/>
  <c r="K17" i="40"/>
  <c r="K15" i="40"/>
  <c r="K39" i="40" s="1"/>
  <c r="K41" i="40"/>
  <c r="J91" i="9"/>
  <c r="D6" i="40"/>
  <c r="J15" i="40"/>
  <c r="F15" i="40"/>
  <c r="I13" i="40"/>
  <c r="D13" i="40"/>
  <c r="D4" i="9"/>
  <c r="D36" i="9" s="1"/>
  <c r="I22" i="40"/>
  <c r="I25" i="40" s="1"/>
  <c r="E58" i="9"/>
  <c r="E63" i="9" s="1"/>
  <c r="E65" i="9" s="1"/>
  <c r="E66" i="9" s="1"/>
  <c r="G39" i="9"/>
  <c r="G58" i="9" s="1"/>
  <c r="G63" i="9" s="1"/>
  <c r="G65" i="9" s="1"/>
  <c r="G91" i="9" s="1"/>
  <c r="F10" i="9"/>
  <c r="H22" i="40"/>
  <c r="H25" i="40" s="1"/>
  <c r="K39" i="9"/>
  <c r="K58" i="9" s="1"/>
  <c r="K63" i="9" s="1"/>
  <c r="K65" i="9" s="1"/>
  <c r="K91" i="9" s="1"/>
  <c r="E13" i="40"/>
  <c r="F38" i="9"/>
  <c r="F12" i="40" s="1"/>
  <c r="F16" i="40" s="1"/>
  <c r="F21" i="40" s="1"/>
  <c r="H1" i="9"/>
  <c r="G38" i="9"/>
  <c r="D68" i="9"/>
  <c r="D80" i="9" s="1"/>
  <c r="E38" i="9"/>
  <c r="D28" i="40"/>
  <c r="F36" i="9" l="1"/>
  <c r="G92" i="9"/>
  <c r="H92" i="9" s="1"/>
  <c r="I92" i="9" s="1"/>
  <c r="J92" i="9" s="1"/>
  <c r="K92" i="9" s="1"/>
  <c r="D3" i="40"/>
  <c r="D36" i="40" s="1"/>
  <c r="F39" i="40"/>
  <c r="G19" i="40"/>
  <c r="J39" i="40"/>
  <c r="K19" i="40"/>
  <c r="D15" i="40"/>
  <c r="D39" i="40" s="1"/>
  <c r="D41" i="40"/>
  <c r="J17" i="40"/>
  <c r="I41" i="40"/>
  <c r="I15" i="40"/>
  <c r="I17" i="40"/>
  <c r="F4" i="9"/>
  <c r="H19" i="40"/>
  <c r="G39" i="40"/>
  <c r="E17" i="40"/>
  <c r="F17" i="40"/>
  <c r="E15" i="40"/>
  <c r="F68" i="9"/>
  <c r="F80" i="9" s="1"/>
  <c r="G68" i="9"/>
  <c r="G80" i="9" s="1"/>
  <c r="G12" i="40"/>
  <c r="G16" i="40" s="1"/>
  <c r="G21" i="40" s="1"/>
  <c r="E68" i="9"/>
  <c r="E80" i="9" s="1"/>
  <c r="E12" i="40"/>
  <c r="E16" i="40" s="1"/>
  <c r="E21" i="40" s="1"/>
  <c r="H38" i="9"/>
  <c r="I1" i="9"/>
  <c r="I39" i="40" l="1"/>
  <c r="J19" i="40"/>
  <c r="I19" i="40"/>
  <c r="F19" i="40"/>
  <c r="E39" i="40"/>
  <c r="E19" i="40"/>
  <c r="E41" i="40"/>
  <c r="I38" i="9"/>
  <c r="J1" i="9"/>
  <c r="H12" i="40"/>
  <c r="H16" i="40" s="1"/>
  <c r="H21" i="40" s="1"/>
  <c r="H68" i="9"/>
  <c r="H80" i="9" s="1"/>
  <c r="K1" i="9" l="1"/>
  <c r="K38" i="9" s="1"/>
  <c r="J38" i="9"/>
  <c r="I12" i="40"/>
  <c r="I16" i="40" s="1"/>
  <c r="I21" i="40" s="1"/>
  <c r="I68" i="9"/>
  <c r="I80" i="9" s="1"/>
  <c r="J12" i="40" l="1"/>
  <c r="J16" i="40" s="1"/>
  <c r="J21" i="40" s="1"/>
  <c r="J68" i="9"/>
  <c r="J80" i="9" s="1"/>
  <c r="K12" i="40"/>
  <c r="K16" i="40" s="1"/>
  <c r="K21" i="40" s="1"/>
  <c r="K68" i="9"/>
  <c r="K8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Tauno Tanilas</author>
    <author>Maarika Kõrm</author>
    <author>Kadri Loide</author>
  </authors>
  <commentList>
    <comment ref="C2" authorId="0" shapeId="0" xr:uid="{00000000-0006-0000-0000-000001000000}">
      <text>
        <r>
          <rPr>
            <b/>
            <sz val="9"/>
            <color indexed="81"/>
            <rFont val="Tahoma"/>
            <family val="2"/>
            <charset val="186"/>
          </rPr>
          <t>Ettevõtte nimi</t>
        </r>
        <r>
          <rPr>
            <sz val="9"/>
            <color indexed="81"/>
            <rFont val="Tahoma"/>
            <family val="2"/>
            <charset val="186"/>
          </rPr>
          <t xml:space="preserve">
</t>
        </r>
      </text>
    </comment>
    <comment ref="C38" authorId="0" shapeId="0" xr:uid="{00000000-0006-0000-0000-000002000000}">
      <text>
        <r>
          <rPr>
            <sz val="9"/>
            <color indexed="81"/>
            <rFont val="Tahoma"/>
            <family val="2"/>
            <charset val="186"/>
          </rPr>
          <t>Kulud kajastada plussmärgiga.</t>
        </r>
      </text>
    </comment>
    <comment ref="C47" authorId="1" shapeId="0" xr:uid="{00000000-0006-0000-0000-000003000000}">
      <text>
        <r>
          <rPr>
            <sz val="9"/>
            <color indexed="81"/>
            <rFont val="Tahoma"/>
            <family val="2"/>
            <charset val="186"/>
          </rPr>
          <t>SF ei tohi siin näidata</t>
        </r>
      </text>
    </comment>
    <comment ref="C87" authorId="2" shapeId="0" xr:uid="{00000000-0006-0000-0000-000004000000}">
      <text>
        <r>
          <rPr>
            <sz val="9"/>
            <color indexed="81"/>
            <rFont val="Tahoma"/>
            <family val="2"/>
            <charset val="186"/>
          </rPr>
          <t>väljaläinud rahavood kajastada plussmärgiga</t>
        </r>
      </text>
    </comment>
    <comment ref="E91" authorId="2" shapeId="0" xr:uid="{00000000-0006-0000-0000-000005000000}">
      <text>
        <r>
          <rPr>
            <sz val="9"/>
            <color indexed="81"/>
            <rFont val="Tahoma"/>
            <family val="2"/>
            <charset val="186"/>
          </rPr>
          <t xml:space="preserve">Sisestada rahaliste vahendite jääk seisuga 31.12.18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Tauno Tanilas</author>
  </authors>
  <commentList>
    <comment ref="C2" authorId="0" shapeId="0" xr:uid="{00000000-0006-0000-0100-000001000000}">
      <text>
        <r>
          <rPr>
            <b/>
            <sz val="9"/>
            <color indexed="81"/>
            <rFont val="Tahoma"/>
            <family val="2"/>
            <charset val="186"/>
          </rPr>
          <t>Benchmark</t>
        </r>
        <r>
          <rPr>
            <sz val="9"/>
            <color indexed="81"/>
            <rFont val="Tahoma"/>
            <family val="2"/>
            <charset val="186"/>
          </rPr>
          <t xml:space="preserve">
</t>
        </r>
      </text>
    </comment>
    <comment ref="B30" authorId="0" shapeId="0" xr:uid="{00000000-0006-0000-0100-000002000000}">
      <text>
        <r>
          <rPr>
            <sz val="9"/>
            <color indexed="81"/>
            <rFont val="Tahoma"/>
            <family val="2"/>
            <charset val="186"/>
          </rPr>
          <t xml:space="preserve">Selle suhtarvu abil saab hinnata ettevõtte maksevõimet momendi seisul. Maksevõime üldine tase näitab olemasolevate käibevarade võimet katta praegusi lühiajalisi kohustusi. Teisisõnu - saab hinnata, kui mitme euro ulatuses on olemas käibevara ühe euro lühiajaliste kohustuste tasumiseks.
</t>
        </r>
        <r>
          <rPr>
            <b/>
            <sz val="9"/>
            <color indexed="81"/>
            <rFont val="Tahoma"/>
            <family val="2"/>
            <charset val="186"/>
          </rPr>
          <t>Positiivne trend: Mida suurem, seda parem.</t>
        </r>
      </text>
    </comment>
    <comment ref="B32" authorId="0" shapeId="0" xr:uid="{00000000-0006-0000-0100-000003000000}">
      <text>
        <r>
          <rPr>
            <sz val="9"/>
            <color indexed="81"/>
            <rFont val="Tahoma"/>
            <family val="2"/>
            <charset val="186"/>
          </rPr>
          <t>Selle suhtarvu abil hinnatakse ettevõtte võimet vajadusel väga kiiresti raha genereerida likviidsematest varadest. Arvutatakse ettevõtte võimet katta oma lühiajalisi kohustusi kreeditoride ees, ilma varudejäägita. Nii saab hinnata kui mitme euro ulatuses on olemas kõrge likviidusega käibevara iga lühiajalise võlakohustuse euro kohta.</t>
        </r>
      </text>
    </comment>
    <comment ref="B34" authorId="0" shapeId="0" xr:uid="{00000000-0006-0000-0100-000004000000}">
      <text>
        <r>
          <rPr>
            <sz val="9"/>
            <color indexed="81"/>
            <rFont val="Tahoma"/>
            <family val="2"/>
            <charset val="186"/>
          </rPr>
          <t xml:space="preserve">Puhaskäibekapital ei ole küll suhtarv vaid rahaline suurus, aga likviiduse kohta saab hinnangu anda alles siis, kui on analüüsitud käibekapitali juhtimist, vaadates seoseseid firma varade ja kohustuste komponentide vahel. Käibekapitali eesmärgiks on luua tingimused ja eeldused ettevõtte jooksvaks tegevuseks. Puhaskäibekapital iseloomustab investeeringuid käibekapitali. Puhta käibekapitali suurus võimaldab hinnata likviidsete varade reservi, mis on kasutatav rahaliste sissetulekute ja väljaminekute tasakaalustamiseks kriisi korral, samuti ka võimalike kahjumite katmiseks, mis võivad tekkida väiksema likviidsusastmega käibevarade konverteerimisel rahaks.
</t>
        </r>
        <r>
          <rPr>
            <b/>
            <sz val="9"/>
            <color indexed="81"/>
            <rFont val="Tahoma"/>
            <family val="2"/>
            <charset val="186"/>
          </rPr>
          <t>Positiivne trend: Vara ületab kohustusi üha enam.</t>
        </r>
      </text>
    </comment>
    <comment ref="B36" authorId="0" shapeId="0" xr:uid="{00000000-0006-0000-0100-000005000000}">
      <text>
        <r>
          <rPr>
            <sz val="9"/>
            <color indexed="81"/>
            <rFont val="Tahoma"/>
            <family val="2"/>
            <charset val="186"/>
          </rPr>
          <t>Näitab, milline on võõrkapitali osakaal kogu kapitali struktuuris.</t>
        </r>
        <r>
          <rPr>
            <b/>
            <sz val="9"/>
            <color indexed="81"/>
            <rFont val="Tahoma"/>
            <family val="2"/>
            <charset val="186"/>
          </rPr>
          <t xml:space="preserve">
Positiivne trend: mida väiksem, seda parem.</t>
        </r>
      </text>
    </comment>
    <comment ref="B38" authorId="0" shapeId="0" xr:uid="{00000000-0006-0000-0100-000006000000}">
      <text>
        <r>
          <rPr>
            <sz val="9"/>
            <color indexed="81"/>
            <rFont val="Tahoma"/>
            <family val="2"/>
            <charset val="186"/>
          </rPr>
          <t xml:space="preserve">Lühiajaline võlateenindus.
Näitab kas ja kui palju ületab ettevõtte majandustegevuse rahavoog (EBITDA) jooksva aasta laenude põhiosa- ja intressimakseid.
</t>
        </r>
        <r>
          <rPr>
            <b/>
            <sz val="9"/>
            <color indexed="81"/>
            <rFont val="Tahoma"/>
            <family val="2"/>
            <charset val="186"/>
          </rPr>
          <t>Positiivne trend: Mida suurem, seda parem.</t>
        </r>
      </text>
    </comment>
    <comment ref="B39" authorId="0" shapeId="0" xr:uid="{00000000-0006-0000-0100-000007000000}">
      <text>
        <r>
          <rPr>
            <sz val="9"/>
            <color indexed="81"/>
            <rFont val="Tahoma"/>
            <family val="2"/>
            <charset val="186"/>
          </rPr>
          <t xml:space="preserve">Pikaajaline võlateenindus.
Näitab mitme aasta jooksul suudab ettevõte oma majandustegevuse rahavooga (EBITDA) võlakohustused tagasi maksta.
</t>
        </r>
        <r>
          <rPr>
            <b/>
            <sz val="9"/>
            <color indexed="81"/>
            <rFont val="Tahoma"/>
            <family val="2"/>
            <charset val="186"/>
          </rPr>
          <t>Positiivne trend: Mida väiksem, seda parem.</t>
        </r>
      </text>
    </comment>
    <comment ref="B41" authorId="0" shapeId="0" xr:uid="{00000000-0006-0000-0100-000008000000}">
      <text>
        <r>
          <rPr>
            <sz val="9"/>
            <color indexed="81"/>
            <rFont val="Tahoma"/>
            <family val="2"/>
            <charset val="186"/>
          </rPr>
          <t xml:space="preserve">Sama tööstusharu ettevõtete hea võrdlusnäitaja.
</t>
        </r>
        <r>
          <rPr>
            <b/>
            <sz val="9"/>
            <color indexed="81"/>
            <rFont val="Tahoma"/>
            <family val="2"/>
            <charset val="186"/>
          </rPr>
          <t>Positiivne trend: Mida kõrgem %, seda paremini kontrollib oma kulutusi, võrreldes teistega.</t>
        </r>
      </text>
    </comment>
  </commentList>
</comments>
</file>

<file path=xl/sharedStrings.xml><?xml version="1.0" encoding="utf-8"?>
<sst xmlns="http://schemas.openxmlformats.org/spreadsheetml/2006/main" count="201" uniqueCount="163">
  <si>
    <t>Omakapital</t>
  </si>
  <si>
    <t>Käibevara</t>
  </si>
  <si>
    <t>Põhivara</t>
  </si>
  <si>
    <t>Lühiajaline kohustus</t>
  </si>
  <si>
    <t>Sihtfinantseerimine</t>
  </si>
  <si>
    <t>Aruandeperioodi tulem</t>
  </si>
  <si>
    <t>Bilansikontroll: peab = 0</t>
  </si>
  <si>
    <t>KasumiAA kontroll, peab = 0</t>
  </si>
  <si>
    <t>Käibevarad / lühiajalised kohustused</t>
  </si>
  <si>
    <t>EBITDA / (laenude ja kapitalirendi tagasimaksed + tasutud intressid)</t>
  </si>
  <si>
    <t>Tegevuskulud</t>
  </si>
  <si>
    <t>Tööjõukulud</t>
  </si>
  <si>
    <t>Pikaajaline kohustus</t>
  </si>
  <si>
    <t>Võlateenindus</t>
  </si>
  <si>
    <t>EBITDA (v.a. toetused)</t>
  </si>
  <si>
    <t>EBITDA marginaal</t>
  </si>
  <si>
    <t>Käibekapital</t>
  </si>
  <si>
    <t>Raha ja pangakontod</t>
  </si>
  <si>
    <t>BILANSS (EUR)</t>
  </si>
  <si>
    <t>Kinnisvarainvesteeringud</t>
  </si>
  <si>
    <t>Materiaalne põhivara</t>
  </si>
  <si>
    <t>Võlad ja ettemaksed</t>
  </si>
  <si>
    <t>Pikaajalised kohustused</t>
  </si>
  <si>
    <t>Lühiajalised kohustused</t>
  </si>
  <si>
    <t>Lühiajalised laenukohustused</t>
  </si>
  <si>
    <t>Pikaajalised laenukohustused</t>
  </si>
  <si>
    <t>Akumuleeritud tulem</t>
  </si>
  <si>
    <t>Kohustuslik reservkapital</t>
  </si>
  <si>
    <t>Kohustused</t>
  </si>
  <si>
    <t>Aktsia- või osakapital (nimiväärtuses)</t>
  </si>
  <si>
    <t>KASUMIARUANNE (EUR)</t>
  </si>
  <si>
    <t>Kõrge likviidsusega varad (käibevara-varud) / lühiajalised kohustused</t>
  </si>
  <si>
    <t>Käibevara - lühiajalised kohustused</t>
  </si>
  <si>
    <t>BM</t>
  </si>
  <si>
    <t>Likviidsus (lühiajalise võlgnevuse kattekordaja)</t>
  </si>
  <si>
    <t>Muud äritulud</t>
  </si>
  <si>
    <t>Ärikasum (-kahjum)</t>
  </si>
  <si>
    <t>Intressikulud</t>
  </si>
  <si>
    <t>Intressitulud</t>
  </si>
  <si>
    <t>Finantstulud ja -kulud kokku</t>
  </si>
  <si>
    <t>Kasum (kahjum) enne maksustamist</t>
  </si>
  <si>
    <t>Aruandeaasta puhaskasum (-kahjum)</t>
  </si>
  <si>
    <t>Nõuded ja ettemaksed</t>
  </si>
  <si>
    <t>Varud</t>
  </si>
  <si>
    <t>Immateriaalne põhivara</t>
  </si>
  <si>
    <t>Ülekurss</t>
  </si>
  <si>
    <t>Sisesta ainult valgetesse ruutudesse</t>
  </si>
  <si>
    <t>Kiirmaksevõime (likviidsuskordaja)</t>
  </si>
  <si>
    <t>AKTIVA (varad)</t>
  </si>
  <si>
    <t>PASSIVA (kohustused ja omakapital)</t>
  </si>
  <si>
    <t>Kaubad, toore, materjal ja teenused</t>
  </si>
  <si>
    <t>Mitmesugused tegevuskulud</t>
  </si>
  <si>
    <t>Põhivara kulum ja väärtuse langus</t>
  </si>
  <si>
    <t>FINANTSEERIMISTEGEVUS (EUR)</t>
  </si>
  <si>
    <t>Laekunud aktsia(osa)kapital</t>
  </si>
  <si>
    <t>Laenude põhiosa tagasimaksed</t>
  </si>
  <si>
    <t>Kap. rendi põhiosa tagasimaksed</t>
  </si>
  <si>
    <t>Võlakordaja</t>
  </si>
  <si>
    <t>(Lühiajaline intressikandev võlakohustus + pikaajaline intressikandev võlakohustus) / varad</t>
  </si>
  <si>
    <t>1.</t>
  </si>
  <si>
    <t>2.</t>
  </si>
  <si>
    <t>3.</t>
  </si>
  <si>
    <t>4.</t>
  </si>
  <si>
    <t>5.</t>
  </si>
  <si>
    <t>Kulud kokku</t>
  </si>
  <si>
    <t>Tulud kokku</t>
  </si>
  <si>
    <t>Tulumaks</t>
  </si>
  <si>
    <t>Muud projektivälised investeeringud põhivarasse</t>
  </si>
  <si>
    <t>Investeeringud kokku</t>
  </si>
  <si>
    <t>6.</t>
  </si>
  <si>
    <t>Laekunud rahavood</t>
  </si>
  <si>
    <t>Makstud dividendid</t>
  </si>
  <si>
    <t>FINANTSKORDAJAD</t>
  </si>
  <si>
    <t>pr</t>
  </si>
  <si>
    <t>Tegevustulu põhitegevusalade lõikes</t>
  </si>
  <si>
    <t>Jah</t>
  </si>
  <si>
    <t>Mitte kohalduv</t>
  </si>
  <si>
    <t>Ei</t>
  </si>
  <si>
    <t>Kas esitatud prognoosides varasemate aastate andmed vastavad Äriregistris olevatele andmetele?</t>
  </si>
  <si>
    <t>Kas taotletava projekti investeeringud on prognoosides kajastatud?</t>
  </si>
  <si>
    <t>Kas omafinantseeringu katteks võetav laen on prognoosides kajastatud?</t>
  </si>
  <si>
    <t>Kas laenude tagasimaksed ja intressimaksed on prognoosides kajastatud?</t>
  </si>
  <si>
    <t>Kas prognoosides kajastatud taotletav toetuse summa vastab taotluse vormis olevale summale?</t>
  </si>
  <si>
    <t>Kas omanike poolt ettevõttesse tehtud kapitali sissemaksed on kajastatud prognoosides?</t>
  </si>
  <si>
    <t>Muutus</t>
  </si>
  <si>
    <t>7.</t>
  </si>
  <si>
    <t>8.</t>
  </si>
  <si>
    <t>9.</t>
  </si>
  <si>
    <t>10.</t>
  </si>
  <si>
    <t>11.</t>
  </si>
  <si>
    <t>12.</t>
  </si>
  <si>
    <t>13.</t>
  </si>
  <si>
    <t>Kas kinnituste summad katavad omafinantseeringu?</t>
  </si>
  <si>
    <t>14.</t>
  </si>
  <si>
    <t>Kokkuvõttev hinnang:</t>
  </si>
  <si>
    <t>Kas hindaja tunnistab taotluse finantsosa nõuetele vastavaks?</t>
  </si>
  <si>
    <t>Taotluse hindamise KONTROLL-LEHT</t>
  </si>
  <si>
    <t>Märkused:</t>
  </si>
  <si>
    <t>Kas taotleja netovara vastab äriseadustiku nõuetele?</t>
  </si>
  <si>
    <t>HINNANG FINANTSKORDAJATELE</t>
  </si>
  <si>
    <t>Hinnang:</t>
  </si>
  <si>
    <t>Muud pikaajalised finantsinvesteeringud</t>
  </si>
  <si>
    <t>Muud pikajalised kohustused</t>
  </si>
  <si>
    <t>Bioloogiline põhivara</t>
  </si>
  <si>
    <t>Kui kõrge on EBITDA suhe müügitulusse? Kirjelda suhte muutumist varasemal perioodil ja anna hinnang prognoositud näitajatele. Juhul kui kasv on oluliselt tõusnud või langenud, siis tuleb välja selgitada põhjused.</t>
  </si>
  <si>
    <t>Kas tegevustulud on realistlikult prognoositud? Hinnata kas pole liialt suuri kõikumisi prognoosides või kui on, siis välja selgitada põhjused. Võrrelda tegelikke andmeid prognoosidega.</t>
  </si>
  <si>
    <t>Kas tegevuskulud on realistlikult prognoositud? Hinnata kas pole liialt suuri kõikumisi prognoosides või kui on, siis välja selgitada põhjused. Võrrelda tegelikke andmeid prognoosidega.</t>
  </si>
  <si>
    <t>Järeldus:</t>
  </si>
  <si>
    <t>Kas omafinantseering on tagatud? Anda koondhinnang eelnevate finantskordajate baasilt.</t>
  </si>
  <si>
    <t>Kas ettevõte on jätkusuutlik? Anda koondhinnang eelnevate finantskordajate baasilt.</t>
  </si>
  <si>
    <t>Kas hindaja on tuvastanud täiendavaid riske, mida ei ole kontroll-lehe eelnevates punktides käsitletud? Kirjeldada neid ja hinnata nende mõju.</t>
  </si>
  <si>
    <t>15.</t>
  </si>
  <si>
    <t>Hindaja märkused tingimusliku otsuse tegemiseks juhul kui eelpool käsitletud tegurite  mõju on kõrvaldatav  enne sihtfinantseerimise lepingu sõlmimist.</t>
  </si>
  <si>
    <t>Juhul kui omafinantseering kavatasetakse katta laenuvahenditest, siis anda hinnang  teenitava rahavoo piisavusele katmaks võetava laenu tagasimakseid koos juba olemasolevate laenukohustustega.  Võrrelda tegelikke võlateenindusnäitajaid prognoosituga. Juhul kui näitaja on oluliselt tõusnud või langenud, siis tuleb välja selgitada mõju. Mitme aasta EBITDA katab ära kogu laenuteeninduse?</t>
  </si>
  <si>
    <t>Kas taotlejal puuduvad maksevõlgnevused.</t>
  </si>
  <si>
    <t>Hindaja nimi ja amet</t>
  </si>
  <si>
    <t>Kuupäev</t>
  </si>
  <si>
    <t>Kas taotleja juhatuse liikmete, omanike või nendega seotud ettevõtted ei ole pankrotis ega pankrotimenetlus ei ole pooleli.</t>
  </si>
  <si>
    <t>Allkiri (digitaalne)</t>
  </si>
  <si>
    <t>Muu käibevara</t>
  </si>
  <si>
    <t>Muud mitterahalised tulud</t>
  </si>
  <si>
    <t>Muud mitterahalised kulud</t>
  </si>
  <si>
    <t>Tegevustulud</t>
  </si>
  <si>
    <t>TÄIENDAVAD KÜSIMUSED</t>
  </si>
  <si>
    <t>Kui järgnevate perioodide tulude muutus on üle 10%, siis palun põhjendada, millest see tuleneb.</t>
  </si>
  <si>
    <t>Kui järgnevate perioodide kulude muutus on üle 10%, siis palun põhjendada, millest see tuleneb.</t>
  </si>
  <si>
    <t>Missugustest vahenditest plaanitakse katta projekti omafinantseering (omavahendid, laen)?</t>
  </si>
  <si>
    <t>Põhiosamaksed</t>
  </si>
  <si>
    <t>Intressimaksed</t>
  </si>
  <si>
    <t>DSCR</t>
  </si>
  <si>
    <t>KASUMIARUANNE (muutus %)</t>
  </si>
  <si>
    <t>Laenujääk</t>
  </si>
  <si>
    <t>VÕLATEENINDUS (EUR)</t>
  </si>
  <si>
    <t>Võlateenindus kokku</t>
  </si>
  <si>
    <t>Muud finantstulud ja kulud</t>
  </si>
  <si>
    <t>EBITDA / tegevustulud</t>
  </si>
  <si>
    <t>Kas projekti omafinantseeringu katab toetuse taotleja või kohalik omavalitsus? Kui kohalik omavalitsus, siis palun esitada vastav dokument, mis seda kinnitab.</t>
  </si>
  <si>
    <t>Väljaläinud rahavood</t>
  </si>
  <si>
    <t xml:space="preserve">   s.h. põhivara soetus</t>
  </si>
  <si>
    <t xml:space="preserve">   s.h. tegevuskulude toetus</t>
  </si>
  <si>
    <t>INVESTEERIMISTEGEVUS (EUR)</t>
  </si>
  <si>
    <t>Projekti investeeringud kokku (käesolev taotlus)</t>
  </si>
  <si>
    <t xml:space="preserve">   s.h. projekti tarbeks saadud laen (käesolev taotlus)</t>
  </si>
  <si>
    <t xml:space="preserve">   s.h. projekti tarbeks saadud toetus (käesolev taotlus)</t>
  </si>
  <si>
    <t>(Lühiajaline intressikandev võlakohustus + pikaajaline intressikandev võlakohustus) / EBITDA</t>
  </si>
  <si>
    <t>x</t>
  </si>
  <si>
    <t>Saadud/planeeritud toetused tegevuskuludeks</t>
  </si>
  <si>
    <t>Saadud/planeeritud toetused põhivara soetuseks</t>
  </si>
  <si>
    <t>Saadud/planeeritud toetused kokku</t>
  </si>
  <si>
    <t>Oma aktsiad või osad (miinus)</t>
  </si>
  <si>
    <t>Muud ärikulud</t>
  </si>
  <si>
    <t>Registreerimata aktsia- või osakapital</t>
  </si>
  <si>
    <t>Laekumised põhivara/investeeringute müügist</t>
  </si>
  <si>
    <t>Antud laenud</t>
  </si>
  <si>
    <t>Antud laenude tagasimaksed</t>
  </si>
  <si>
    <t>Laekunud dividendid</t>
  </si>
  <si>
    <t>Saadud/planeeritud laenud kokku</t>
  </si>
  <si>
    <t>EBITDA (v.a. toetused põhivara soetamiseks)</t>
  </si>
  <si>
    <t xml:space="preserve"> </t>
  </si>
  <si>
    <t>Kas ettevõtte lühiajalised kohustused on käibevaraga kaetud? Kas likviidsus on võrreldes varasema perioodiga oluliselt tõusnud või langenud? Miks? Kas ja kuidas see mõjutab olemasolevate lühiajaliste kohustuste tasumist? Anda hinnang käibekapitali piisavuse kohta.</t>
  </si>
  <si>
    <t>Missugune on laenukoormuse (lühi ja pikaajaline) suhe varadesse? Kui ettevõttel on muid pikaajalisi  kohustusi, siis hinnata ka üldist võlakoormust. Anda hinnang ettevõtte võlakoormusele.</t>
  </si>
  <si>
    <r>
      <t xml:space="preserve">Kumulatiivne rahavoog, peab olema </t>
    </r>
    <r>
      <rPr>
        <sz val="10"/>
        <color theme="1"/>
        <rFont val="Times New Roman"/>
        <family val="1"/>
        <charset val="186"/>
      </rPr>
      <t>˃</t>
    </r>
    <r>
      <rPr>
        <sz val="10"/>
        <color theme="1"/>
        <rFont val="Rockwell"/>
        <family val="1"/>
      </rPr>
      <t xml:space="preserve"> 0</t>
    </r>
  </si>
  <si>
    <t>Puhas rahavoog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</si>
</sst>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charset val="186"/>
      <scheme val="minor"/>
    </font>
    <font>
      <sz val="10"/>
      <color indexed="8"/>
      <name val="Rockwell"/>
      <family val="1"/>
    </font>
    <font>
      <b/>
      <sz val="10"/>
      <color indexed="8"/>
      <name val="Rockwell"/>
      <family val="1"/>
    </font>
    <font>
      <sz val="10"/>
      <name val="Rockwell"/>
      <family val="1"/>
    </font>
    <font>
      <b/>
      <sz val="10"/>
      <name val="Rockwell"/>
      <family val="1"/>
    </font>
    <font>
      <b/>
      <sz val="9"/>
      <color indexed="81"/>
      <name val="Tahoma"/>
      <family val="2"/>
      <charset val="186"/>
    </font>
    <font>
      <sz val="9"/>
      <color indexed="81"/>
      <name val="Tahoma"/>
      <family val="2"/>
      <charset val="186"/>
    </font>
    <font>
      <b/>
      <sz val="9"/>
      <color indexed="8"/>
      <name val="Rockwell"/>
      <family val="1"/>
    </font>
    <font>
      <sz val="9"/>
      <color indexed="8"/>
      <name val="Rockwell"/>
      <family val="1"/>
    </font>
    <font>
      <b/>
      <sz val="9"/>
      <name val="Rockwell"/>
      <family val="1"/>
    </font>
    <font>
      <b/>
      <sz val="11"/>
      <color indexed="8"/>
      <name val="Calibri"/>
      <family val="2"/>
      <charset val="186"/>
    </font>
    <font>
      <sz val="10"/>
      <color indexed="8"/>
      <name val="Rockwell"/>
      <family val="1"/>
    </font>
    <font>
      <sz val="10"/>
      <color indexed="10"/>
      <name val="Rockwell"/>
      <family val="1"/>
    </font>
    <font>
      <b/>
      <sz val="10"/>
      <color indexed="8"/>
      <name val="Rockwell"/>
      <family val="1"/>
    </font>
    <font>
      <sz val="10"/>
      <color indexed="26"/>
      <name val="Rockwell"/>
      <family val="1"/>
    </font>
    <font>
      <sz val="10"/>
      <color indexed="9"/>
      <name val="Rockwell"/>
      <family val="1"/>
    </font>
    <font>
      <b/>
      <sz val="10"/>
      <color indexed="26"/>
      <name val="Rockwell"/>
      <family val="1"/>
    </font>
    <font>
      <i/>
      <sz val="10"/>
      <color indexed="8"/>
      <name val="Rockwell"/>
      <family val="1"/>
    </font>
    <font>
      <sz val="8"/>
      <color indexed="8"/>
      <name val="Rockwell"/>
      <family val="1"/>
    </font>
    <font>
      <i/>
      <sz val="8"/>
      <color indexed="8"/>
      <name val="Rockwell"/>
      <family val="1"/>
    </font>
    <font>
      <sz val="8"/>
      <color indexed="9"/>
      <name val="Rockwell"/>
      <family val="1"/>
    </font>
    <font>
      <sz val="10"/>
      <color indexed="8"/>
      <name val="Calibri"/>
      <family val="2"/>
      <charset val="186"/>
    </font>
    <font>
      <b/>
      <u/>
      <sz val="11"/>
      <color indexed="8"/>
      <name val="Calibri"/>
      <family val="2"/>
      <charset val="186"/>
    </font>
    <font>
      <sz val="12"/>
      <color indexed="8"/>
      <name val="Calibri"/>
      <family val="2"/>
      <charset val="186"/>
    </font>
    <font>
      <b/>
      <sz val="11"/>
      <color theme="1"/>
      <name val="Calibri"/>
      <family val="2"/>
      <charset val="186"/>
      <scheme val="minor"/>
    </font>
    <font>
      <i/>
      <sz val="9"/>
      <name val="Rockwell"/>
      <family val="1"/>
    </font>
    <font>
      <i/>
      <sz val="10"/>
      <name val="Rockwell"/>
      <family val="1"/>
    </font>
    <font>
      <sz val="10"/>
      <color theme="1"/>
      <name val="Rockwell"/>
      <family val="1"/>
    </font>
    <font>
      <sz val="10"/>
      <color theme="1"/>
      <name val="Times New Roman"/>
      <family val="1"/>
      <charset val="186"/>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theme="0" tint="-0.14996795556505021"/>
        <bgColor indexed="64"/>
      </patternFill>
    </fill>
    <fill>
      <patternFill patternType="solid">
        <fgColor rgb="FFFFFFAF"/>
        <bgColor indexed="64"/>
      </patternFill>
    </fill>
    <fill>
      <patternFill patternType="solid">
        <fgColor theme="0"/>
        <bgColor indexed="64"/>
      </patternFill>
    </fill>
    <fill>
      <patternFill patternType="solid">
        <fgColor rgb="FFFFFF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style="double">
        <color indexed="64"/>
      </bottom>
      <diagonal/>
    </border>
    <border>
      <left style="thin">
        <color indexed="64"/>
      </left>
      <right style="thin">
        <color indexed="8"/>
      </right>
      <top style="thin">
        <color indexed="8"/>
      </top>
      <bottom style="double">
        <color indexed="64"/>
      </bottom>
      <diagonal/>
    </border>
    <border>
      <left style="thin">
        <color indexed="8"/>
      </left>
      <right style="thin">
        <color indexed="8"/>
      </right>
      <top/>
      <bottom style="thin">
        <color indexed="8"/>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style="thin">
        <color indexed="8"/>
      </right>
      <top/>
      <bottom style="double">
        <color indexed="64"/>
      </bottom>
      <diagonal/>
    </border>
    <border>
      <left style="thin">
        <color indexed="64"/>
      </left>
      <right style="thin">
        <color indexed="8"/>
      </right>
      <top/>
      <bottom style="thin">
        <color indexed="64"/>
      </bottom>
      <diagonal/>
    </border>
    <border>
      <left style="thin">
        <color indexed="64"/>
      </left>
      <right style="thin">
        <color indexed="64"/>
      </right>
      <top/>
      <bottom style="double">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8"/>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8">
    <xf numFmtId="0" fontId="0" fillId="0" borderId="0" xfId="0"/>
    <xf numFmtId="0" fontId="11" fillId="0" borderId="0" xfId="0" applyFont="1"/>
    <xf numFmtId="0" fontId="12" fillId="0" borderId="1" xfId="0" applyFont="1" applyBorder="1" applyAlignment="1">
      <alignment horizontal="left" vertical="center"/>
    </xf>
    <xf numFmtId="0" fontId="13" fillId="0" borderId="0" xfId="0" applyFont="1"/>
    <xf numFmtId="3" fontId="11" fillId="0" borderId="0" xfId="0" applyNumberFormat="1" applyFont="1"/>
    <xf numFmtId="3" fontId="3" fillId="0" borderId="1" xfId="0" applyNumberFormat="1" applyFont="1" applyFill="1" applyBorder="1" applyAlignment="1" applyProtection="1">
      <alignment horizontal="right" vertical="center"/>
      <protection locked="0"/>
    </xf>
    <xf numFmtId="0" fontId="4" fillId="2" borderId="2" xfId="0" applyFont="1" applyFill="1" applyBorder="1" applyAlignment="1">
      <alignment horizontal="left" vertical="center"/>
    </xf>
    <xf numFmtId="3" fontId="13" fillId="0" borderId="0" xfId="0" applyNumberFormat="1" applyFont="1"/>
    <xf numFmtId="3" fontId="3" fillId="0" borderId="3" xfId="0" applyNumberFormat="1" applyFont="1" applyFill="1" applyBorder="1" applyAlignment="1" applyProtection="1">
      <alignment horizontal="right" vertical="center"/>
      <protection locked="0"/>
    </xf>
    <xf numFmtId="3" fontId="3" fillId="0" borderId="4" xfId="0" applyNumberFormat="1" applyFont="1" applyFill="1" applyBorder="1" applyAlignment="1" applyProtection="1">
      <alignment horizontal="right" vertical="center"/>
      <protection locked="0"/>
    </xf>
    <xf numFmtId="3" fontId="3" fillId="0" borderId="5" xfId="0" applyNumberFormat="1" applyFont="1" applyFill="1" applyBorder="1" applyAlignment="1" applyProtection="1">
      <alignment horizontal="right" vertical="center"/>
      <protection locked="0"/>
    </xf>
    <xf numFmtId="3" fontId="3" fillId="0" borderId="6" xfId="0" applyNumberFormat="1" applyFont="1" applyFill="1" applyBorder="1" applyAlignment="1" applyProtection="1">
      <alignment horizontal="right" vertical="center"/>
      <protection locked="0"/>
    </xf>
    <xf numFmtId="0" fontId="11" fillId="3" borderId="0" xfId="0" applyFont="1" applyFill="1"/>
    <xf numFmtId="0" fontId="4" fillId="3" borderId="0" xfId="0" applyFont="1" applyFill="1" applyBorder="1" applyAlignment="1">
      <alignment horizontal="left" vertical="center"/>
    </xf>
    <xf numFmtId="0" fontId="14" fillId="3" borderId="0" xfId="0" applyFont="1" applyFill="1" applyBorder="1"/>
    <xf numFmtId="0" fontId="3" fillId="3" borderId="0" xfId="0" applyFont="1" applyFill="1" applyBorder="1" applyAlignment="1">
      <alignment horizontal="left" vertical="center"/>
    </xf>
    <xf numFmtId="0" fontId="15" fillId="3" borderId="0" xfId="0" applyFont="1" applyFill="1" applyBorder="1" applyAlignment="1">
      <alignment horizontal="left" vertical="center"/>
    </xf>
    <xf numFmtId="0" fontId="11" fillId="3" borderId="0" xfId="0" applyFont="1" applyFill="1" applyBorder="1"/>
    <xf numFmtId="0" fontId="16" fillId="3" borderId="0" xfId="0" applyFont="1" applyFill="1" applyBorder="1" applyAlignment="1">
      <alignment horizontal="left" vertical="center"/>
    </xf>
    <xf numFmtId="0" fontId="4" fillId="4" borderId="8"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4" fillId="4" borderId="9" xfId="0" applyFont="1" applyFill="1" applyBorder="1" applyAlignment="1">
      <alignment horizontal="lef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3" fontId="17" fillId="0" borderId="0" xfId="0" applyNumberFormat="1" applyFont="1" applyFill="1"/>
    <xf numFmtId="0" fontId="18" fillId="3" borderId="0" xfId="0" applyFont="1" applyFill="1" applyAlignment="1">
      <alignment horizontal="right"/>
    </xf>
    <xf numFmtId="0" fontId="18" fillId="0" borderId="0" xfId="0" applyFont="1" applyAlignment="1">
      <alignment horizontal="right"/>
    </xf>
    <xf numFmtId="0" fontId="4" fillId="4" borderId="12" xfId="0" applyFont="1" applyFill="1" applyBorder="1" applyAlignment="1">
      <alignment horizontal="left" vertical="center"/>
    </xf>
    <xf numFmtId="0" fontId="4" fillId="4" borderId="3" xfId="0" applyFont="1" applyFill="1" applyBorder="1" applyAlignment="1">
      <alignment horizontal="left" vertical="center"/>
    </xf>
    <xf numFmtId="3" fontId="3" fillId="0" borderId="13" xfId="0" applyNumberFormat="1" applyFont="1" applyFill="1" applyBorder="1" applyAlignment="1" applyProtection="1">
      <alignment horizontal="right" vertical="center"/>
      <protection locked="0"/>
    </xf>
    <xf numFmtId="0" fontId="12" fillId="4" borderId="1" xfId="0" applyFont="1" applyFill="1" applyBorder="1" applyAlignment="1">
      <alignment horizontal="left"/>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4" fillId="4" borderId="1" xfId="0" applyFont="1" applyFill="1" applyBorder="1" applyAlignment="1">
      <alignment horizontal="left" vertical="center"/>
    </xf>
    <xf numFmtId="0" fontId="19" fillId="0" borderId="0" xfId="0" applyFont="1"/>
    <xf numFmtId="3" fontId="3" fillId="4"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1" fontId="4" fillId="2" borderId="2" xfId="0" applyNumberFormat="1" applyFont="1" applyFill="1" applyBorder="1" applyAlignment="1">
      <alignment horizontal="center"/>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0" fontId="4" fillId="4" borderId="10" xfId="0" applyFont="1" applyFill="1" applyBorder="1" applyAlignment="1">
      <alignment horizontal="left" vertical="center"/>
    </xf>
    <xf numFmtId="0" fontId="20" fillId="0" borderId="0" xfId="0" applyFont="1" applyAlignment="1" applyProtection="1">
      <alignment horizontal="right"/>
    </xf>
    <xf numFmtId="0" fontId="20" fillId="0" borderId="0" xfId="0" applyFont="1" applyAlignment="1" applyProtection="1">
      <alignment horizontal="center"/>
    </xf>
    <xf numFmtId="0" fontId="4" fillId="4" borderId="16" xfId="0" applyFont="1" applyFill="1" applyBorder="1" applyAlignment="1" applyProtection="1">
      <alignment horizontal="left" vertical="center"/>
    </xf>
    <xf numFmtId="0" fontId="4" fillId="4" borderId="17"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4" borderId="9" xfId="0" applyFont="1" applyFill="1" applyBorder="1" applyAlignment="1" applyProtection="1">
      <alignment horizontal="left" vertical="center"/>
    </xf>
    <xf numFmtId="0" fontId="4" fillId="4" borderId="9"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3" fillId="4" borderId="10" xfId="0" applyFont="1" applyFill="1" applyBorder="1" applyAlignment="1" applyProtection="1">
      <alignment horizontal="left" vertical="center"/>
    </xf>
    <xf numFmtId="0" fontId="12" fillId="4" borderId="1" xfId="0" applyFont="1" applyFill="1" applyBorder="1" applyAlignment="1" applyProtection="1">
      <alignment horizontal="left" vertical="center"/>
    </xf>
    <xf numFmtId="3" fontId="4" fillId="4" borderId="18" xfId="0" applyNumberFormat="1" applyFont="1" applyFill="1" applyBorder="1" applyAlignment="1" applyProtection="1">
      <alignment horizontal="right" vertical="center"/>
    </xf>
    <xf numFmtId="3" fontId="4" fillId="4" borderId="3" xfId="0" applyNumberFormat="1" applyFont="1" applyFill="1" applyBorder="1" applyAlignment="1" applyProtection="1">
      <alignment horizontal="right" vertical="center"/>
    </xf>
    <xf numFmtId="3" fontId="4" fillId="4" borderId="1" xfId="0" applyNumberFormat="1" applyFont="1" applyFill="1" applyBorder="1" applyAlignment="1" applyProtection="1">
      <alignment horizontal="right" vertical="center"/>
    </xf>
    <xf numFmtId="3" fontId="12" fillId="4" borderId="1" xfId="0" applyNumberFormat="1" applyFont="1" applyFill="1" applyBorder="1" applyAlignment="1" applyProtection="1">
      <alignment horizontal="right" vertical="center"/>
    </xf>
    <xf numFmtId="1" fontId="4" fillId="2" borderId="2" xfId="0" applyNumberFormat="1" applyFont="1" applyFill="1" applyBorder="1" applyAlignment="1" applyProtection="1">
      <alignment horizontal="center"/>
    </xf>
    <xf numFmtId="3" fontId="3" fillId="4" borderId="1" xfId="0" applyNumberFormat="1" applyFont="1" applyFill="1" applyBorder="1" applyAlignment="1" applyProtection="1">
      <alignment horizontal="right" vertical="center"/>
    </xf>
    <xf numFmtId="3" fontId="4" fillId="4" borderId="19" xfId="0" applyNumberFormat="1" applyFont="1" applyFill="1" applyBorder="1" applyAlignment="1" applyProtection="1">
      <alignment horizontal="right" vertical="center"/>
    </xf>
    <xf numFmtId="3" fontId="4" fillId="4" borderId="4" xfId="0" applyNumberFormat="1" applyFont="1" applyFill="1" applyBorder="1" applyAlignment="1" applyProtection="1">
      <alignment horizontal="right" vertical="center"/>
    </xf>
    <xf numFmtId="3" fontId="4" fillId="4" borderId="20" xfId="0" applyNumberFormat="1" applyFont="1" applyFill="1" applyBorder="1" applyAlignment="1" applyProtection="1">
      <alignment horizontal="right" vertical="center"/>
    </xf>
    <xf numFmtId="3" fontId="12" fillId="0" borderId="1" xfId="0" applyNumberFormat="1" applyFont="1" applyBorder="1" applyAlignment="1" applyProtection="1">
      <alignment horizontal="right" vertical="center"/>
    </xf>
    <xf numFmtId="3" fontId="4" fillId="4" borderId="21" xfId="0" applyNumberFormat="1" applyFont="1" applyFill="1" applyBorder="1" applyAlignment="1" applyProtection="1">
      <alignment horizontal="right" vertical="center"/>
    </xf>
    <xf numFmtId="0" fontId="13" fillId="0" borderId="0" xfId="0" applyFont="1" applyFill="1" applyBorder="1" applyAlignment="1" applyProtection="1">
      <alignment horizontal="center"/>
    </xf>
    <xf numFmtId="3" fontId="11" fillId="0" borderId="0" xfId="0" applyNumberFormat="1" applyFont="1" applyProtection="1"/>
    <xf numFmtId="3" fontId="4" fillId="0" borderId="0" xfId="0" applyNumberFormat="1" applyFont="1" applyFill="1" applyBorder="1" applyAlignment="1" applyProtection="1">
      <alignment horizontal="right" vertical="center"/>
    </xf>
    <xf numFmtId="3" fontId="3" fillId="0" borderId="0" xfId="0" applyNumberFormat="1" applyFont="1" applyFill="1" applyBorder="1" applyAlignment="1" applyProtection="1">
      <alignment horizontal="right" vertical="center"/>
    </xf>
    <xf numFmtId="3" fontId="13" fillId="0" borderId="0" xfId="0" applyNumberFormat="1" applyFont="1" applyProtection="1"/>
    <xf numFmtId="3" fontId="12" fillId="0" borderId="0" xfId="0" applyNumberFormat="1" applyFont="1" applyFill="1" applyBorder="1" applyAlignment="1" applyProtection="1">
      <alignment horizontal="right" vertical="center"/>
    </xf>
    <xf numFmtId="4" fontId="7" fillId="2" borderId="2" xfId="0" applyNumberFormat="1" applyFont="1" applyFill="1" applyBorder="1" applyAlignment="1" applyProtection="1">
      <alignment vertical="center" wrapText="1"/>
    </xf>
    <xf numFmtId="1" fontId="2" fillId="2" borderId="2" xfId="0" applyNumberFormat="1" applyFont="1" applyFill="1" applyBorder="1" applyAlignment="1" applyProtection="1">
      <alignment horizontal="center" vertical="center" wrapText="1"/>
    </xf>
    <xf numFmtId="4" fontId="9" fillId="4" borderId="22" xfId="0" applyNumberFormat="1" applyFont="1" applyFill="1" applyBorder="1" applyAlignment="1" applyProtection="1">
      <alignment horizontal="left" vertical="center"/>
    </xf>
    <xf numFmtId="0" fontId="4" fillId="4" borderId="22" xfId="0" applyFont="1" applyFill="1" applyBorder="1" applyAlignment="1" applyProtection="1">
      <alignment horizontal="left" vertical="center"/>
    </xf>
    <xf numFmtId="4" fontId="8" fillId="0" borderId="1" xfId="0" applyNumberFormat="1" applyFont="1" applyBorder="1" applyAlignment="1" applyProtection="1">
      <alignment vertical="center" wrapText="1"/>
    </xf>
    <xf numFmtId="4" fontId="1"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vertical="center" wrapText="1"/>
    </xf>
    <xf numFmtId="3" fontId="1" fillId="0" borderId="1" xfId="0" applyNumberFormat="1" applyFont="1" applyBorder="1" applyAlignment="1" applyProtection="1">
      <alignment vertical="center" wrapText="1"/>
    </xf>
    <xf numFmtId="4" fontId="9" fillId="4" borderId="23" xfId="0" applyNumberFormat="1" applyFont="1" applyFill="1" applyBorder="1" applyAlignment="1" applyProtection="1">
      <alignment horizontal="left" vertical="center"/>
    </xf>
    <xf numFmtId="164" fontId="8" fillId="0" borderId="24" xfId="0" applyNumberFormat="1" applyFont="1" applyBorder="1" applyAlignment="1" applyProtection="1">
      <alignment vertical="center" wrapText="1"/>
    </xf>
    <xf numFmtId="164" fontId="1" fillId="0" borderId="24" xfId="0" applyNumberFormat="1" applyFont="1" applyBorder="1" applyAlignment="1" applyProtection="1">
      <alignment horizontal="right" vertical="center" wrapText="1"/>
    </xf>
    <xf numFmtId="4" fontId="9" fillId="4" borderId="25" xfId="0" applyNumberFormat="1" applyFont="1" applyFill="1" applyBorder="1" applyAlignment="1" applyProtection="1">
      <alignment horizontal="left" vertical="center"/>
    </xf>
    <xf numFmtId="0" fontId="4" fillId="4" borderId="25" xfId="0" applyFont="1" applyFill="1" applyBorder="1" applyAlignment="1" applyProtection="1">
      <alignment horizontal="left" vertical="center"/>
    </xf>
    <xf numFmtId="164" fontId="8" fillId="0" borderId="1" xfId="0" applyNumberFormat="1" applyFont="1" applyBorder="1" applyAlignment="1" applyProtection="1">
      <alignment vertical="center" wrapText="1"/>
    </xf>
    <xf numFmtId="164" fontId="1" fillId="0" borderId="1" xfId="0" applyNumberFormat="1" applyFont="1" applyBorder="1" applyAlignment="1" applyProtection="1">
      <alignment horizontal="right" vertical="center" wrapText="1"/>
    </xf>
    <xf numFmtId="0" fontId="2" fillId="2" borderId="2" xfId="0" applyFont="1" applyFill="1" applyBorder="1" applyAlignment="1" applyProtection="1">
      <alignment vertical="center" wrapText="1"/>
    </xf>
    <xf numFmtId="4" fontId="2" fillId="2" borderId="2" xfId="0" applyNumberFormat="1" applyFont="1" applyFill="1" applyBorder="1" applyAlignment="1" applyProtection="1">
      <alignment horizontal="center" vertical="center" wrapText="1"/>
    </xf>
    <xf numFmtId="0" fontId="1" fillId="0" borderId="0" xfId="0" applyFont="1" applyFill="1" applyAlignment="1" applyProtection="1">
      <alignment vertical="center" wrapText="1"/>
    </xf>
    <xf numFmtId="0" fontId="2" fillId="4" borderId="3" xfId="0" applyFont="1" applyFill="1" applyBorder="1" applyAlignment="1" applyProtection="1">
      <alignment vertical="center" wrapText="1"/>
    </xf>
    <xf numFmtId="4" fontId="7" fillId="4" borderId="3" xfId="0" applyNumberFormat="1" applyFont="1" applyFill="1" applyBorder="1" applyAlignment="1" applyProtection="1">
      <alignment vertical="center" wrapText="1"/>
    </xf>
    <xf numFmtId="0" fontId="1" fillId="4" borderId="1" xfId="0" applyFont="1" applyFill="1" applyBorder="1" applyAlignment="1" applyProtection="1">
      <alignment vertical="center" wrapText="1"/>
    </xf>
    <xf numFmtId="4" fontId="8" fillId="4" borderId="1" xfId="0" applyNumberFormat="1" applyFont="1" applyFill="1" applyBorder="1" applyAlignment="1" applyProtection="1">
      <alignment vertical="center" wrapText="1"/>
    </xf>
    <xf numFmtId="3" fontId="1" fillId="0" borderId="1" xfId="0" applyNumberFormat="1" applyFont="1" applyFill="1" applyBorder="1" applyAlignment="1" applyProtection="1">
      <alignment vertical="center" wrapText="1"/>
    </xf>
    <xf numFmtId="0" fontId="2" fillId="4" borderId="1" xfId="0" applyFont="1" applyFill="1" applyBorder="1" applyAlignment="1" applyProtection="1">
      <alignment vertical="center" wrapText="1"/>
    </xf>
    <xf numFmtId="4" fontId="7" fillId="4" borderId="1" xfId="0" applyNumberFormat="1" applyFont="1" applyFill="1" applyBorder="1" applyAlignment="1" applyProtection="1">
      <alignment vertical="center" wrapText="1"/>
    </xf>
    <xf numFmtId="3" fontId="2" fillId="0" borderId="1" xfId="0" applyNumberFormat="1" applyFont="1" applyFill="1" applyBorder="1" applyAlignment="1" applyProtection="1">
      <alignment vertical="center" wrapText="1"/>
    </xf>
    <xf numFmtId="0" fontId="2" fillId="0" borderId="0" xfId="0" applyFont="1" applyFill="1" applyAlignment="1" applyProtection="1">
      <alignment vertical="center" wrapText="1"/>
    </xf>
    <xf numFmtId="0" fontId="1" fillId="4" borderId="3" xfId="0" applyFont="1" applyFill="1" applyBorder="1" applyAlignment="1" applyProtection="1">
      <alignment vertical="center" wrapText="1"/>
    </xf>
    <xf numFmtId="4" fontId="8" fillId="4" borderId="3" xfId="0" applyNumberFormat="1" applyFont="1" applyFill="1" applyBorder="1" applyAlignment="1" applyProtection="1">
      <alignment vertical="center" wrapText="1"/>
    </xf>
    <xf numFmtId="3" fontId="1" fillId="0" borderId="3" xfId="0" applyNumberFormat="1" applyFont="1" applyFill="1" applyBorder="1" applyAlignment="1" applyProtection="1">
      <alignment horizontal="right" vertical="center" wrapText="1"/>
    </xf>
    <xf numFmtId="0" fontId="1" fillId="0" borderId="0" xfId="0" applyFont="1" applyAlignment="1" applyProtection="1">
      <alignment vertical="center" wrapText="1"/>
    </xf>
    <xf numFmtId="4" fontId="8" fillId="0" borderId="0" xfId="0" applyNumberFormat="1" applyFont="1" applyAlignment="1" applyProtection="1">
      <alignment vertical="center" wrapText="1"/>
    </xf>
    <xf numFmtId="10" fontId="1" fillId="0" borderId="0" xfId="0" applyNumberFormat="1" applyFont="1" applyAlignment="1" applyProtection="1">
      <alignment vertical="center" wrapText="1"/>
    </xf>
    <xf numFmtId="0" fontId="1" fillId="0" borderId="1" xfId="0" applyFont="1" applyBorder="1" applyAlignment="1" applyProtection="1">
      <alignment vertical="center" wrapText="1"/>
    </xf>
    <xf numFmtId="4" fontId="1" fillId="0" borderId="1" xfId="0" applyNumberFormat="1" applyFont="1" applyBorder="1" applyAlignment="1" applyProtection="1">
      <alignment horizontal="left" vertical="center" wrapText="1"/>
    </xf>
    <xf numFmtId="4" fontId="1" fillId="0" borderId="0" xfId="0" applyNumberFormat="1" applyFont="1" applyAlignment="1" applyProtection="1">
      <alignment horizontal="right" vertical="center" wrapText="1"/>
    </xf>
    <xf numFmtId="0" fontId="4" fillId="4" borderId="23" xfId="0" applyFont="1" applyFill="1" applyBorder="1" applyAlignment="1" applyProtection="1">
      <alignment horizontal="left" vertical="center"/>
    </xf>
    <xf numFmtId="0" fontId="1" fillId="0" borderId="24" xfId="0" applyFont="1" applyBorder="1" applyAlignment="1" applyProtection="1">
      <alignment vertical="center" wrapText="1"/>
    </xf>
    <xf numFmtId="0" fontId="1" fillId="0" borderId="26" xfId="0" applyFont="1" applyBorder="1" applyAlignment="1" applyProtection="1">
      <alignment vertical="center" wrapText="1"/>
    </xf>
    <xf numFmtId="0" fontId="1" fillId="0" borderId="27" xfId="0" applyFont="1" applyBorder="1" applyAlignment="1" applyProtection="1">
      <alignment vertical="center" wrapText="1"/>
    </xf>
    <xf numFmtId="0" fontId="4" fillId="2" borderId="28" xfId="0" applyFont="1" applyFill="1" applyBorder="1" applyProtection="1"/>
    <xf numFmtId="0" fontId="13" fillId="2" borderId="28" xfId="0" applyFont="1" applyFill="1" applyBorder="1" applyAlignment="1" applyProtection="1">
      <alignment horizontal="center"/>
    </xf>
    <xf numFmtId="0" fontId="20" fillId="0" borderId="29" xfId="0" applyFont="1" applyBorder="1" applyAlignment="1" applyProtection="1">
      <alignment horizontal="right"/>
    </xf>
    <xf numFmtId="0" fontId="20" fillId="0" borderId="30" xfId="0" applyFont="1" applyBorder="1" applyAlignment="1" applyProtection="1">
      <alignment horizontal="right"/>
    </xf>
    <xf numFmtId="0" fontId="0" fillId="0" borderId="0" xfId="0" applyAlignment="1">
      <alignment wrapText="1"/>
    </xf>
    <xf numFmtId="0" fontId="0" fillId="0" borderId="0" xfId="0" applyFill="1"/>
    <xf numFmtId="0" fontId="0" fillId="0" borderId="1" xfId="0" applyBorder="1"/>
    <xf numFmtId="0" fontId="0" fillId="0" borderId="1" xfId="0" applyBorder="1" applyAlignment="1">
      <alignment wrapText="1"/>
    </xf>
    <xf numFmtId="0" fontId="21" fillId="0" borderId="0" xfId="0" applyFont="1" applyBorder="1" applyAlignment="1">
      <alignment wrapText="1"/>
    </xf>
    <xf numFmtId="0" fontId="0" fillId="0" borderId="0" xfId="0" applyBorder="1" applyAlignment="1">
      <alignment wrapText="1"/>
    </xf>
    <xf numFmtId="0" fontId="21" fillId="0" borderId="1" xfId="0" applyFont="1" applyBorder="1" applyAlignment="1">
      <alignment wrapText="1"/>
    </xf>
    <xf numFmtId="0" fontId="0" fillId="0" borderId="0" xfId="0" applyBorder="1"/>
    <xf numFmtId="0" fontId="0" fillId="0" borderId="0" xfId="0" applyBorder="1" applyAlignment="1">
      <alignment horizontal="center"/>
    </xf>
    <xf numFmtId="0" fontId="22" fillId="0" borderId="0" xfId="0" applyFont="1"/>
    <xf numFmtId="0" fontId="10" fillId="0" borderId="1" xfId="0" applyFont="1" applyBorder="1" applyAlignment="1"/>
    <xf numFmtId="0" fontId="3" fillId="4" borderId="1" xfId="0" applyFont="1" applyFill="1" applyBorder="1" applyAlignment="1" applyProtection="1">
      <alignment horizontal="left" vertical="center"/>
    </xf>
    <xf numFmtId="0" fontId="10" fillId="0" borderId="1" xfId="0" applyFont="1" applyBorder="1"/>
    <xf numFmtId="0" fontId="0" fillId="0" borderId="1" xfId="0" applyFont="1" applyBorder="1" applyAlignment="1">
      <alignment wrapText="1"/>
    </xf>
    <xf numFmtId="0" fontId="10" fillId="0" borderId="1" xfId="0" applyFont="1" applyBorder="1" applyAlignment="1">
      <alignment wrapText="1"/>
    </xf>
    <xf numFmtId="3" fontId="3" fillId="0" borderId="0" xfId="0" applyNumberFormat="1" applyFont="1" applyFill="1" applyBorder="1" applyAlignment="1" applyProtection="1">
      <alignment horizontal="right" vertical="center"/>
      <protection locked="0"/>
    </xf>
    <xf numFmtId="0" fontId="4" fillId="2"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3" fillId="4" borderId="31" xfId="0" applyFont="1" applyFill="1" applyBorder="1" applyAlignment="1" applyProtection="1">
      <alignment horizontal="left" vertical="center" wrapText="1"/>
    </xf>
    <xf numFmtId="3" fontId="3" fillId="0" borderId="31" xfId="0" applyNumberFormat="1" applyFont="1" applyFill="1" applyBorder="1" applyAlignment="1" applyProtection="1">
      <alignment horizontal="right" vertical="center"/>
      <protection locked="0"/>
    </xf>
    <xf numFmtId="0" fontId="2" fillId="0" borderId="2" xfId="0" applyFont="1" applyFill="1" applyBorder="1" applyAlignment="1" applyProtection="1">
      <alignment horizontal="left"/>
      <protection locked="0"/>
    </xf>
    <xf numFmtId="0" fontId="0" fillId="0" borderId="0" xfId="0" applyAlignment="1">
      <alignment horizontal="center"/>
    </xf>
    <xf numFmtId="0" fontId="10" fillId="0" borderId="0" xfId="0" applyFont="1" applyAlignment="1">
      <alignment horizontal="center" wrapText="1"/>
    </xf>
    <xf numFmtId="0" fontId="0" fillId="0" borderId="0" xfId="0" applyBorder="1" applyAlignment="1">
      <alignment horizontal="center" wrapText="1"/>
    </xf>
    <xf numFmtId="0" fontId="23" fillId="0" borderId="1" xfId="0" applyFont="1" applyBorder="1" applyAlignment="1">
      <alignment wrapText="1"/>
    </xf>
    <xf numFmtId="9" fontId="4" fillId="0" borderId="0" xfId="0" applyNumberFormat="1" applyFont="1" applyFill="1" applyBorder="1" applyAlignment="1" applyProtection="1">
      <alignment horizontal="right" vertical="center"/>
    </xf>
    <xf numFmtId="0" fontId="1" fillId="0" borderId="0" xfId="0" applyFont="1"/>
    <xf numFmtId="0" fontId="2" fillId="0" borderId="0" xfId="0" applyFont="1"/>
    <xf numFmtId="0" fontId="24" fillId="0" borderId="1" xfId="0" applyFont="1" applyBorder="1" applyAlignment="1">
      <alignment horizontal="center"/>
    </xf>
    <xf numFmtId="0" fontId="0" fillId="0" borderId="32" xfId="0" applyFill="1" applyBorder="1" applyAlignment="1">
      <alignment horizontal="center"/>
    </xf>
    <xf numFmtId="0" fontId="0" fillId="5" borderId="1" xfId="0" applyFill="1" applyBorder="1" applyAlignment="1">
      <alignment wrapText="1"/>
    </xf>
    <xf numFmtId="0" fontId="3" fillId="4" borderId="33" xfId="0" applyFont="1" applyFill="1" applyBorder="1" applyAlignment="1">
      <alignment horizontal="left" vertical="center"/>
    </xf>
    <xf numFmtId="164" fontId="1" fillId="0" borderId="1" xfId="0" applyNumberFormat="1" applyFont="1" applyFill="1" applyBorder="1" applyAlignment="1" applyProtection="1">
      <alignment vertical="center" wrapText="1"/>
    </xf>
    <xf numFmtId="0" fontId="2" fillId="4" borderId="24" xfId="0" applyFont="1" applyFill="1" applyBorder="1" applyAlignment="1" applyProtection="1">
      <alignment vertical="center" wrapText="1"/>
    </xf>
    <xf numFmtId="4" fontId="7" fillId="4" borderId="24" xfId="0" applyNumberFormat="1" applyFont="1" applyFill="1" applyBorder="1" applyAlignment="1" applyProtection="1">
      <alignment horizontal="right" vertical="center" wrapText="1"/>
    </xf>
    <xf numFmtId="0" fontId="4" fillId="6" borderId="22" xfId="0" applyFont="1" applyFill="1" applyBorder="1" applyAlignment="1" applyProtection="1">
      <alignment horizontal="left" vertical="center"/>
    </xf>
    <xf numFmtId="0" fontId="4" fillId="6" borderId="23" xfId="0" applyFont="1" applyFill="1" applyBorder="1" applyAlignment="1" applyProtection="1">
      <alignment horizontal="right" vertical="center"/>
    </xf>
    <xf numFmtId="0" fontId="4" fillId="6" borderId="25" xfId="0" applyFont="1" applyFill="1" applyBorder="1" applyAlignment="1" applyProtection="1">
      <alignment horizontal="left" vertical="center"/>
    </xf>
    <xf numFmtId="0" fontId="4" fillId="6" borderId="22" xfId="0" applyFont="1" applyFill="1" applyBorder="1" applyAlignment="1" applyProtection="1">
      <alignment horizontal="right" vertical="center"/>
    </xf>
    <xf numFmtId="164" fontId="2" fillId="0" borderId="1" xfId="0" applyNumberFormat="1" applyFont="1" applyFill="1" applyBorder="1" applyAlignment="1" applyProtection="1">
      <alignment vertical="center" wrapText="1"/>
    </xf>
    <xf numFmtId="0" fontId="2" fillId="2" borderId="28" xfId="0" applyFont="1" applyFill="1" applyBorder="1" applyAlignment="1" applyProtection="1">
      <alignment vertical="center" wrapText="1"/>
    </xf>
    <xf numFmtId="4" fontId="7" fillId="2" borderId="28" xfId="0" applyNumberFormat="1" applyFont="1" applyFill="1" applyBorder="1" applyAlignment="1" applyProtection="1">
      <alignment vertical="center" wrapText="1"/>
    </xf>
    <xf numFmtId="1" fontId="2" fillId="2" borderId="28" xfId="0" applyNumberFormat="1" applyFont="1" applyFill="1" applyBorder="1" applyAlignment="1" applyProtection="1">
      <alignment horizontal="center" vertical="center" wrapText="1"/>
    </xf>
    <xf numFmtId="0" fontId="25" fillId="4" borderId="3" xfId="0" applyFont="1" applyFill="1" applyBorder="1" applyAlignment="1" applyProtection="1">
      <alignment horizontal="left" vertical="center" wrapText="1"/>
    </xf>
    <xf numFmtId="3" fontId="25" fillId="0" borderId="3" xfId="0" applyNumberFormat="1" applyFont="1" applyFill="1" applyBorder="1" applyAlignment="1" applyProtection="1">
      <alignment horizontal="right" vertical="center"/>
      <protection locked="0"/>
    </xf>
    <xf numFmtId="0" fontId="4" fillId="4" borderId="1" xfId="0" applyFont="1" applyFill="1" applyBorder="1" applyAlignment="1">
      <alignment horizontal="left" vertical="center" wrapText="1"/>
    </xf>
    <xf numFmtId="3" fontId="2" fillId="4" borderId="1" xfId="0" applyNumberFormat="1" applyFont="1" applyFill="1" applyBorder="1" applyAlignment="1" applyProtection="1">
      <alignment vertical="center" wrapText="1"/>
    </xf>
    <xf numFmtId="4" fontId="8" fillId="2" borderId="2" xfId="0" applyNumberFormat="1" applyFont="1" applyFill="1" applyBorder="1" applyAlignment="1" applyProtection="1">
      <alignment vertical="center" wrapText="1"/>
    </xf>
    <xf numFmtId="4" fontId="8" fillId="4" borderId="24" xfId="0" applyNumberFormat="1" applyFont="1" applyFill="1" applyBorder="1" applyAlignment="1" applyProtection="1">
      <alignment vertical="center" wrapText="1"/>
    </xf>
    <xf numFmtId="0" fontId="3" fillId="7" borderId="15" xfId="0" applyFont="1" applyFill="1" applyBorder="1" applyAlignment="1" applyProtection="1">
      <alignment horizontal="left" vertical="center"/>
      <protection locked="0"/>
    </xf>
    <xf numFmtId="1" fontId="4" fillId="2" borderId="7" xfId="0" applyNumberFormat="1" applyFont="1" applyFill="1" applyBorder="1" applyAlignment="1">
      <alignment horizontal="center"/>
    </xf>
    <xf numFmtId="3" fontId="4" fillId="8" borderId="3" xfId="0" applyNumberFormat="1" applyFont="1" applyFill="1" applyBorder="1" applyAlignment="1" applyProtection="1">
      <alignment horizontal="right" vertical="center"/>
    </xf>
    <xf numFmtId="3" fontId="26" fillId="0" borderId="3" xfId="0" applyNumberFormat="1" applyFont="1" applyFill="1" applyBorder="1" applyAlignment="1" applyProtection="1">
      <alignment horizontal="right" vertical="center"/>
      <protection locked="0"/>
    </xf>
    <xf numFmtId="0" fontId="27" fillId="0" borderId="1" xfId="0" applyFont="1" applyBorder="1"/>
    <xf numFmtId="3" fontId="27" fillId="0" borderId="1" xfId="0" applyNumberFormat="1" applyFont="1" applyBorder="1"/>
    <xf numFmtId="3" fontId="27" fillId="4" borderId="1" xfId="0" applyNumberFormat="1" applyFont="1" applyFill="1" applyBorder="1" applyAlignment="1" applyProtection="1">
      <alignment horizontal="right" vertical="center"/>
    </xf>
    <xf numFmtId="0" fontId="11" fillId="0" borderId="1" xfId="0" applyFont="1" applyBorder="1"/>
    <xf numFmtId="3" fontId="11" fillId="0" borderId="1" xfId="0" applyNumberFormat="1" applyFont="1" applyBorder="1"/>
    <xf numFmtId="3" fontId="27" fillId="0" borderId="1" xfId="0" applyNumberFormat="1" applyFont="1" applyBorder="1" applyProtection="1">
      <protection locked="0"/>
    </xf>
    <xf numFmtId="0" fontId="1" fillId="0" borderId="1" xfId="0" applyFont="1" applyBorder="1" applyAlignment="1" applyProtection="1">
      <alignment wrapText="1"/>
      <protection locked="0"/>
    </xf>
    <xf numFmtId="1" fontId="4" fillId="2" borderId="7" xfId="0" applyNumberFormat="1" applyFont="1" applyFill="1" applyBorder="1" applyAlignment="1">
      <alignment horizontal="center"/>
    </xf>
    <xf numFmtId="1" fontId="4" fillId="2" borderId="34" xfId="0" applyNumberFormat="1" applyFont="1" applyFill="1" applyBorder="1" applyAlignment="1">
      <alignment horizontal="center"/>
    </xf>
    <xf numFmtId="1" fontId="4" fillId="2" borderId="35" xfId="0" applyNumberFormat="1" applyFont="1" applyFill="1" applyBorder="1" applyAlignment="1">
      <alignment horizontal="center"/>
    </xf>
  </cellXfs>
  <cellStyles count="1">
    <cellStyle name="Normal" xfId="0" builtinId="0"/>
  </cellStyles>
  <dxfs count="68">
    <dxf>
      <font>
        <color auto="1"/>
      </font>
      <fill>
        <patternFill>
          <bgColor rgb="FFC00000"/>
        </patternFill>
      </fill>
    </dxf>
    <dxf>
      <font>
        <color auto="1"/>
      </font>
      <fill>
        <patternFill>
          <bgColor rgb="FF008000"/>
        </patternFill>
      </fill>
    </dxf>
    <dxf>
      <font>
        <color rgb="FFC00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theme="9" tint="-0.24994659260841701"/>
      </font>
    </dxf>
    <dxf>
      <font>
        <color rgb="FFC00000"/>
      </font>
    </dxf>
    <dxf>
      <font>
        <color rgb="FF008000"/>
      </font>
    </dxf>
    <dxf>
      <font>
        <color theme="9" tint="-0.24994659260841701"/>
      </font>
    </dxf>
    <dxf>
      <font>
        <color rgb="FFC00000"/>
      </font>
    </dxf>
    <dxf>
      <font>
        <color rgb="FF008000"/>
      </font>
    </dxf>
    <dxf>
      <font>
        <color theme="9" tint="-0.24994659260841701"/>
      </font>
    </dxf>
    <dxf>
      <font>
        <color rgb="FFC00000"/>
      </font>
    </dxf>
    <dxf>
      <font>
        <color rgb="FF008000"/>
      </font>
    </dxf>
    <dxf>
      <font>
        <color theme="9" tint="-0.24994659260841701"/>
      </font>
    </dxf>
    <dxf>
      <font>
        <color rgb="FFC00000"/>
      </font>
    </dxf>
    <dxf>
      <font>
        <color rgb="FF008000"/>
      </font>
    </dxf>
    <dxf>
      <font>
        <color theme="9" tint="-0.24994659260841701"/>
      </font>
    </dxf>
    <dxf>
      <font>
        <color rgb="FFC00000"/>
      </font>
    </dxf>
    <dxf>
      <font>
        <color rgb="FF008000"/>
      </font>
    </dxf>
    <dxf>
      <font>
        <color theme="9" tint="-0.24994659260841701"/>
      </font>
    </dxf>
    <dxf>
      <font>
        <color rgb="FFC00000"/>
      </font>
    </dxf>
    <dxf>
      <font>
        <color rgb="FF00800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008000"/>
      </font>
    </dxf>
    <dxf>
      <font>
        <color theme="9" tint="-0.24994659260841701"/>
      </font>
    </dxf>
    <dxf>
      <font>
        <color rgb="FF008000"/>
      </font>
    </dxf>
    <dxf>
      <font>
        <color rgb="FFC00000"/>
      </font>
    </dxf>
    <dxf>
      <font>
        <color theme="9" tint="-0.24994659260841701"/>
      </font>
    </dxf>
    <dxf>
      <font>
        <color rgb="FF008000"/>
      </font>
    </dxf>
    <dxf>
      <font>
        <color rgb="FFC00000"/>
      </font>
    </dxf>
    <dxf>
      <font>
        <color theme="9" tint="-0.24994659260841701"/>
      </font>
    </dxf>
    <dxf>
      <font>
        <color theme="9" tint="-0.24994659260841701"/>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9C0006"/>
      </font>
    </dxf>
    <dxf>
      <font>
        <color rgb="FF9C0006"/>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T98"/>
  <sheetViews>
    <sheetView tabSelected="1" zoomScaleNormal="100" workbookViewId="0">
      <pane xSplit="3" ySplit="2" topLeftCell="D51" activePane="bottomRight" state="frozen"/>
      <selection pane="topRight" activeCell="C1" sqref="C1"/>
      <selection pane="bottomLeft" activeCell="A5" sqref="A5"/>
      <selection pane="bottomRight" activeCell="F82" sqref="F82"/>
    </sheetView>
  </sheetViews>
  <sheetFormatPr defaultColWidth="9.109375" defaultRowHeight="13.2" x14ac:dyDescent="0.25"/>
  <cols>
    <col min="1" max="1" width="1" style="1" hidden="1" customWidth="1"/>
    <col min="2" max="2" width="1" style="12" customWidth="1"/>
    <col min="3" max="3" width="55" style="1" customWidth="1"/>
    <col min="4" max="10" width="11.5546875" style="1" customWidth="1"/>
    <col min="11" max="11" width="10.44140625" style="25" customWidth="1"/>
    <col min="12" max="12" width="10.5546875" style="1" customWidth="1"/>
    <col min="13" max="13" width="10.5546875" style="1" bestFit="1" customWidth="1"/>
    <col min="14" max="14" width="12.44140625" style="1" bestFit="1" customWidth="1"/>
    <col min="15" max="15" width="11.44140625" style="1" bestFit="1" customWidth="1"/>
    <col min="16" max="16" width="9.109375" style="1" customWidth="1"/>
    <col min="17" max="17" width="10.88671875" style="1" bestFit="1" customWidth="1"/>
    <col min="18" max="18" width="9.88671875" style="1" bestFit="1" customWidth="1"/>
    <col min="19" max="19" width="9.109375" style="1" customWidth="1"/>
    <col min="20" max="20" width="9.88671875" style="1" bestFit="1" customWidth="1"/>
    <col min="21" max="16384" width="9.109375" style="1"/>
  </cols>
  <sheetData>
    <row r="1" spans="2:13" s="27" customFormat="1" x14ac:dyDescent="0.25">
      <c r="B1" s="26"/>
      <c r="C1" s="31" t="s">
        <v>46</v>
      </c>
      <c r="D1" s="42"/>
      <c r="E1" s="42"/>
      <c r="F1" s="43">
        <f>E3+1</f>
        <v>2022</v>
      </c>
      <c r="G1" s="43">
        <f>F1+1</f>
        <v>2023</v>
      </c>
      <c r="H1" s="43">
        <f>G1+1</f>
        <v>2024</v>
      </c>
      <c r="I1" s="43">
        <f>H1+1</f>
        <v>2025</v>
      </c>
      <c r="J1" s="43">
        <f>I1+1</f>
        <v>2026</v>
      </c>
      <c r="K1" s="43">
        <f>J1+1</f>
        <v>2027</v>
      </c>
    </row>
    <row r="2" spans="2:13" s="27" customFormat="1" ht="13.8" thickBot="1" x14ac:dyDescent="0.3">
      <c r="B2" s="26"/>
      <c r="C2" s="135"/>
      <c r="D2" s="111"/>
      <c r="E2" s="112"/>
      <c r="F2" s="112" t="s">
        <v>73</v>
      </c>
      <c r="G2" s="43" t="s">
        <v>73</v>
      </c>
      <c r="H2" s="43" t="s">
        <v>73</v>
      </c>
      <c r="I2" s="43" t="s">
        <v>73</v>
      </c>
      <c r="J2" s="43" t="s">
        <v>73</v>
      </c>
      <c r="K2" s="43" t="s">
        <v>73</v>
      </c>
    </row>
    <row r="3" spans="2:13" ht="13.8" thickBot="1" x14ac:dyDescent="0.3">
      <c r="B3" s="14"/>
      <c r="C3" s="109" t="s">
        <v>18</v>
      </c>
      <c r="D3" s="110">
        <v>2020</v>
      </c>
      <c r="E3" s="110">
        <v>2021</v>
      </c>
      <c r="F3" s="110" t="s">
        <v>84</v>
      </c>
      <c r="G3" s="63"/>
      <c r="H3" s="63"/>
      <c r="I3" s="63"/>
      <c r="J3" s="63"/>
      <c r="K3" s="64"/>
    </row>
    <row r="4" spans="2:13" ht="13.8" thickBot="1" x14ac:dyDescent="0.3">
      <c r="B4" s="13"/>
      <c r="C4" s="44" t="s">
        <v>48</v>
      </c>
      <c r="D4" s="52">
        <f>SUM(D5,D10)</f>
        <v>0</v>
      </c>
      <c r="E4" s="52">
        <f>SUM(E5,E10)</f>
        <v>0</v>
      </c>
      <c r="F4" s="52">
        <f>E4-D4</f>
        <v>0</v>
      </c>
      <c r="G4" s="65"/>
      <c r="H4" s="65"/>
      <c r="I4" s="65"/>
      <c r="J4" s="65"/>
      <c r="K4" s="64"/>
    </row>
    <row r="5" spans="2:13" ht="13.8" thickTop="1" x14ac:dyDescent="0.25">
      <c r="B5" s="13"/>
      <c r="C5" s="45" t="s">
        <v>1</v>
      </c>
      <c r="D5" s="53">
        <f>SUM(D6:D9)</f>
        <v>0</v>
      </c>
      <c r="E5" s="53">
        <f>SUM(E6:E9)</f>
        <v>0</v>
      </c>
      <c r="F5" s="54">
        <f t="shared" ref="F5:F36" si="0">E5-D5</f>
        <v>0</v>
      </c>
      <c r="G5" s="65"/>
      <c r="H5" s="65"/>
      <c r="I5" s="65"/>
      <c r="J5" s="65"/>
      <c r="K5" s="64"/>
      <c r="L5" s="4"/>
    </row>
    <row r="6" spans="2:13" x14ac:dyDescent="0.25">
      <c r="B6" s="15"/>
      <c r="C6" s="46" t="s">
        <v>17</v>
      </c>
      <c r="D6" s="8"/>
      <c r="E6" s="8"/>
      <c r="F6" s="57">
        <f t="shared" si="0"/>
        <v>0</v>
      </c>
      <c r="G6" s="66"/>
      <c r="H6" s="66"/>
      <c r="I6" s="66"/>
      <c r="J6" s="66"/>
      <c r="K6" s="64"/>
      <c r="L6" s="4"/>
      <c r="M6" s="4"/>
    </row>
    <row r="7" spans="2:13" x14ac:dyDescent="0.25">
      <c r="B7" s="15"/>
      <c r="C7" s="47" t="s">
        <v>42</v>
      </c>
      <c r="D7" s="8"/>
      <c r="E7" s="5"/>
      <c r="F7" s="57">
        <f t="shared" si="0"/>
        <v>0</v>
      </c>
      <c r="G7" s="66"/>
      <c r="H7" s="66"/>
      <c r="I7" s="66"/>
      <c r="J7" s="66"/>
      <c r="K7" s="64"/>
    </row>
    <row r="8" spans="2:13" x14ac:dyDescent="0.25">
      <c r="B8" s="15"/>
      <c r="C8" s="47" t="s">
        <v>43</v>
      </c>
      <c r="D8" s="5"/>
      <c r="E8" s="5"/>
      <c r="F8" s="57">
        <f t="shared" si="0"/>
        <v>0</v>
      </c>
      <c r="G8" s="66"/>
      <c r="H8" s="66"/>
      <c r="I8" s="66"/>
      <c r="J8" s="66"/>
      <c r="K8" s="64"/>
    </row>
    <row r="9" spans="2:13" x14ac:dyDescent="0.25">
      <c r="B9" s="15"/>
      <c r="C9" s="47" t="s">
        <v>119</v>
      </c>
      <c r="D9" s="5"/>
      <c r="E9" s="5"/>
      <c r="F9" s="57"/>
      <c r="G9" s="66"/>
      <c r="H9" s="66"/>
      <c r="I9" s="66"/>
      <c r="J9" s="66"/>
      <c r="K9" s="64"/>
    </row>
    <row r="10" spans="2:13" x14ac:dyDescent="0.25">
      <c r="B10" s="13"/>
      <c r="C10" s="48" t="s">
        <v>2</v>
      </c>
      <c r="D10" s="54">
        <f>SUM(D11:D16)</f>
        <v>0</v>
      </c>
      <c r="E10" s="54">
        <f>SUM(E11:E16)</f>
        <v>0</v>
      </c>
      <c r="F10" s="54">
        <f t="shared" si="0"/>
        <v>0</v>
      </c>
      <c r="G10" s="65"/>
      <c r="H10" s="65"/>
      <c r="I10" s="65"/>
      <c r="J10" s="65"/>
      <c r="K10" s="64"/>
    </row>
    <row r="11" spans="2:13" x14ac:dyDescent="0.25">
      <c r="B11" s="15"/>
      <c r="C11" s="47" t="s">
        <v>42</v>
      </c>
      <c r="D11" s="5"/>
      <c r="E11" s="5"/>
      <c r="F11" s="57">
        <f t="shared" si="0"/>
        <v>0</v>
      </c>
      <c r="G11" s="66"/>
      <c r="H11" s="66"/>
      <c r="I11" s="66"/>
      <c r="J11" s="66"/>
      <c r="K11" s="64"/>
    </row>
    <row r="12" spans="2:13" x14ac:dyDescent="0.25">
      <c r="B12" s="15"/>
      <c r="C12" s="47" t="s">
        <v>101</v>
      </c>
      <c r="D12" s="5"/>
      <c r="E12" s="5"/>
      <c r="F12" s="57">
        <f t="shared" si="0"/>
        <v>0</v>
      </c>
      <c r="G12" s="66"/>
      <c r="H12" s="66"/>
      <c r="I12" s="66"/>
      <c r="J12" s="66"/>
      <c r="K12" s="64"/>
    </row>
    <row r="13" spans="2:13" x14ac:dyDescent="0.25">
      <c r="B13" s="15"/>
      <c r="C13" s="47" t="s">
        <v>19</v>
      </c>
      <c r="D13" s="5"/>
      <c r="E13" s="5"/>
      <c r="F13" s="57">
        <f t="shared" si="0"/>
        <v>0</v>
      </c>
      <c r="G13" s="66"/>
      <c r="H13" s="66"/>
      <c r="I13" s="66"/>
      <c r="J13" s="66"/>
      <c r="K13" s="64"/>
    </row>
    <row r="14" spans="2:13" x14ac:dyDescent="0.25">
      <c r="B14" s="15"/>
      <c r="C14" s="47" t="s">
        <v>20</v>
      </c>
      <c r="D14" s="5"/>
      <c r="E14" s="5"/>
      <c r="F14" s="57">
        <f t="shared" si="0"/>
        <v>0</v>
      </c>
      <c r="G14" s="66"/>
      <c r="H14" s="66"/>
      <c r="I14" s="66"/>
      <c r="J14" s="66"/>
      <c r="K14" s="64"/>
    </row>
    <row r="15" spans="2:13" x14ac:dyDescent="0.25">
      <c r="B15" s="15"/>
      <c r="C15" s="50" t="s">
        <v>44</v>
      </c>
      <c r="D15" s="8"/>
      <c r="E15" s="8"/>
      <c r="F15" s="57">
        <f t="shared" si="0"/>
        <v>0</v>
      </c>
      <c r="G15" s="66"/>
      <c r="H15" s="66"/>
      <c r="I15" s="66"/>
      <c r="J15" s="66"/>
      <c r="K15" s="64"/>
    </row>
    <row r="16" spans="2:13" x14ac:dyDescent="0.25">
      <c r="B16" s="15"/>
      <c r="C16" s="124" t="s">
        <v>103</v>
      </c>
      <c r="D16" s="5"/>
      <c r="E16" s="5"/>
      <c r="F16" s="57">
        <f t="shared" si="0"/>
        <v>0</v>
      </c>
      <c r="G16" s="66"/>
      <c r="H16" s="66"/>
      <c r="I16" s="66"/>
      <c r="J16" s="66"/>
      <c r="K16" s="64"/>
    </row>
    <row r="17" spans="2:12" s="3" customFormat="1" ht="13.8" thickBot="1" x14ac:dyDescent="0.3">
      <c r="B17" s="13"/>
      <c r="C17" s="44" t="s">
        <v>49</v>
      </c>
      <c r="D17" s="52">
        <f>SUM(D18,D28)</f>
        <v>0</v>
      </c>
      <c r="E17" s="52">
        <f>SUM(E18,E28)</f>
        <v>0</v>
      </c>
      <c r="F17" s="52">
        <f t="shared" si="0"/>
        <v>0</v>
      </c>
      <c r="G17" s="65"/>
      <c r="H17" s="65"/>
      <c r="I17" s="65"/>
      <c r="J17" s="65"/>
      <c r="K17" s="67"/>
    </row>
    <row r="18" spans="2:12" s="3" customFormat="1" ht="13.8" thickTop="1" x14ac:dyDescent="0.25">
      <c r="B18" s="13"/>
      <c r="C18" s="49" t="s">
        <v>28</v>
      </c>
      <c r="D18" s="53">
        <f>SUM(D19,D23)</f>
        <v>0</v>
      </c>
      <c r="E18" s="53">
        <f>SUM(E19,E23)</f>
        <v>0</v>
      </c>
      <c r="F18" s="54">
        <f t="shared" si="0"/>
        <v>0</v>
      </c>
      <c r="G18" s="65"/>
      <c r="H18" s="140"/>
      <c r="I18" s="140"/>
      <c r="J18" s="65"/>
      <c r="K18" s="67"/>
    </row>
    <row r="19" spans="2:12" s="3" customFormat="1" x14ac:dyDescent="0.25">
      <c r="B19" s="13"/>
      <c r="C19" s="48" t="s">
        <v>23</v>
      </c>
      <c r="D19" s="54">
        <f>SUM(D20:D22)</f>
        <v>0</v>
      </c>
      <c r="E19" s="54">
        <f>SUM(E20:E22)</f>
        <v>0</v>
      </c>
      <c r="F19" s="54">
        <f t="shared" si="0"/>
        <v>0</v>
      </c>
      <c r="G19" s="65"/>
      <c r="H19" s="65"/>
      <c r="I19" s="65"/>
      <c r="J19" s="65"/>
      <c r="K19" s="67"/>
      <c r="L19" s="4"/>
    </row>
    <row r="20" spans="2:12" x14ac:dyDescent="0.25">
      <c r="B20" s="15"/>
      <c r="C20" s="47" t="s">
        <v>24</v>
      </c>
      <c r="D20" s="8"/>
      <c r="E20" s="8"/>
      <c r="F20" s="57">
        <f t="shared" si="0"/>
        <v>0</v>
      </c>
      <c r="G20" s="66"/>
      <c r="H20" s="66"/>
      <c r="I20" s="66"/>
      <c r="J20" s="66"/>
      <c r="K20" s="64"/>
    </row>
    <row r="21" spans="2:12" x14ac:dyDescent="0.25">
      <c r="B21" s="15"/>
      <c r="C21" s="47" t="s">
        <v>21</v>
      </c>
      <c r="D21" s="8"/>
      <c r="E21" s="5"/>
      <c r="F21" s="57">
        <f t="shared" si="0"/>
        <v>0</v>
      </c>
      <c r="G21" s="66"/>
      <c r="H21" s="66"/>
      <c r="I21" s="66"/>
      <c r="J21" s="66"/>
      <c r="K21" s="64"/>
      <c r="L21" s="4"/>
    </row>
    <row r="22" spans="2:12" x14ac:dyDescent="0.25">
      <c r="B22" s="15"/>
      <c r="C22" s="47" t="s">
        <v>4</v>
      </c>
      <c r="D22" s="8"/>
      <c r="E22" s="5"/>
      <c r="F22" s="57">
        <f t="shared" si="0"/>
        <v>0</v>
      </c>
      <c r="G22" s="66"/>
      <c r="H22" s="66"/>
      <c r="I22" s="66"/>
      <c r="J22" s="66"/>
      <c r="K22" s="64"/>
      <c r="L22" s="4"/>
    </row>
    <row r="23" spans="2:12" s="3" customFormat="1" x14ac:dyDescent="0.25">
      <c r="B23" s="13"/>
      <c r="C23" s="48" t="s">
        <v>22</v>
      </c>
      <c r="D23" s="54">
        <f>SUM(D24:D27)</f>
        <v>0</v>
      </c>
      <c r="E23" s="54">
        <f>SUM(E24:E27)</f>
        <v>0</v>
      </c>
      <c r="F23" s="54">
        <f t="shared" si="0"/>
        <v>0</v>
      </c>
      <c r="G23" s="65"/>
      <c r="H23" s="65"/>
      <c r="I23" s="65"/>
      <c r="J23" s="65"/>
      <c r="K23" s="67"/>
      <c r="L23" s="7"/>
    </row>
    <row r="24" spans="2:12" x14ac:dyDescent="0.25">
      <c r="B24" s="15"/>
      <c r="C24" s="47" t="s">
        <v>25</v>
      </c>
      <c r="D24" s="5"/>
      <c r="E24" s="5"/>
      <c r="F24" s="57">
        <f t="shared" si="0"/>
        <v>0</v>
      </c>
      <c r="G24" s="66"/>
      <c r="H24" s="66"/>
      <c r="I24" s="66"/>
      <c r="J24" s="66"/>
      <c r="K24" s="64"/>
    </row>
    <row r="25" spans="2:12" x14ac:dyDescent="0.25">
      <c r="B25" s="15"/>
      <c r="C25" s="47" t="s">
        <v>21</v>
      </c>
      <c r="D25" s="5"/>
      <c r="E25" s="5"/>
      <c r="F25" s="57">
        <f t="shared" si="0"/>
        <v>0</v>
      </c>
      <c r="G25" s="66"/>
      <c r="H25" s="66"/>
      <c r="I25" s="66"/>
      <c r="J25" s="66"/>
      <c r="K25" s="64"/>
    </row>
    <row r="26" spans="2:12" x14ac:dyDescent="0.25">
      <c r="B26" s="15"/>
      <c r="C26" s="47" t="s">
        <v>102</v>
      </c>
      <c r="D26" s="5"/>
      <c r="E26" s="5"/>
      <c r="F26" s="57">
        <f t="shared" si="0"/>
        <v>0</v>
      </c>
      <c r="G26" s="66"/>
      <c r="H26" s="66"/>
      <c r="I26" s="66"/>
      <c r="J26" s="66"/>
      <c r="K26" s="64"/>
    </row>
    <row r="27" spans="2:12" x14ac:dyDescent="0.25">
      <c r="B27" s="15"/>
      <c r="C27" s="47" t="s">
        <v>4</v>
      </c>
      <c r="D27" s="5"/>
      <c r="E27" s="5"/>
      <c r="F27" s="57">
        <f t="shared" si="0"/>
        <v>0</v>
      </c>
      <c r="G27" s="66"/>
      <c r="H27" s="66"/>
      <c r="I27" s="66"/>
      <c r="J27" s="66"/>
      <c r="K27" s="64"/>
    </row>
    <row r="28" spans="2:12" x14ac:dyDescent="0.25">
      <c r="B28" s="13"/>
      <c r="C28" s="48" t="s">
        <v>0</v>
      </c>
      <c r="D28" s="54">
        <f>SUM(D29:D35)</f>
        <v>0</v>
      </c>
      <c r="E28" s="54">
        <f>SUM(E29:E35)</f>
        <v>0</v>
      </c>
      <c r="F28" s="54">
        <f t="shared" si="0"/>
        <v>0</v>
      </c>
      <c r="G28" s="65"/>
      <c r="H28" s="65"/>
      <c r="I28" s="65"/>
      <c r="J28" s="65"/>
      <c r="K28" s="64"/>
    </row>
    <row r="29" spans="2:12" x14ac:dyDescent="0.25">
      <c r="B29" s="15"/>
      <c r="C29" s="47" t="s">
        <v>45</v>
      </c>
      <c r="D29" s="5"/>
      <c r="E29" s="5"/>
      <c r="F29" s="57">
        <f t="shared" si="0"/>
        <v>0</v>
      </c>
      <c r="G29" s="66"/>
      <c r="H29" s="66"/>
      <c r="I29" s="66"/>
      <c r="J29" s="66"/>
      <c r="K29" s="64"/>
    </row>
    <row r="30" spans="2:12" x14ac:dyDescent="0.25">
      <c r="B30" s="15"/>
      <c r="C30" s="47" t="s">
        <v>27</v>
      </c>
      <c r="D30" s="8"/>
      <c r="E30" s="8"/>
      <c r="F30" s="57">
        <f t="shared" si="0"/>
        <v>0</v>
      </c>
      <c r="G30" s="66"/>
      <c r="H30" s="66"/>
      <c r="I30" s="66"/>
      <c r="J30" s="66"/>
      <c r="K30" s="64"/>
    </row>
    <row r="31" spans="2:12" x14ac:dyDescent="0.25">
      <c r="B31" s="15"/>
      <c r="C31" s="47" t="s">
        <v>29</v>
      </c>
      <c r="D31" s="8"/>
      <c r="E31" s="5"/>
      <c r="F31" s="57">
        <f t="shared" si="0"/>
        <v>0</v>
      </c>
      <c r="G31" s="66"/>
      <c r="H31" s="66"/>
      <c r="I31" s="66"/>
      <c r="J31" s="66"/>
      <c r="K31" s="64"/>
    </row>
    <row r="32" spans="2:12" x14ac:dyDescent="0.25">
      <c r="B32" s="15"/>
      <c r="C32" s="47" t="s">
        <v>151</v>
      </c>
      <c r="D32" s="8"/>
      <c r="E32" s="5"/>
      <c r="F32" s="57">
        <f t="shared" si="0"/>
        <v>0</v>
      </c>
      <c r="G32" s="66"/>
      <c r="H32" s="66"/>
      <c r="I32" s="66"/>
      <c r="J32" s="66"/>
      <c r="K32" s="64"/>
    </row>
    <row r="33" spans="2:20" x14ac:dyDescent="0.25">
      <c r="B33" s="15"/>
      <c r="C33" s="47" t="s">
        <v>149</v>
      </c>
      <c r="D33" s="8"/>
      <c r="E33" s="5"/>
      <c r="F33" s="57">
        <f t="shared" si="0"/>
        <v>0</v>
      </c>
      <c r="G33" s="66"/>
      <c r="H33" s="66"/>
      <c r="I33" s="66"/>
      <c r="J33" s="66"/>
      <c r="K33" s="64"/>
    </row>
    <row r="34" spans="2:20" x14ac:dyDescent="0.25">
      <c r="B34" s="15"/>
      <c r="C34" s="47" t="s">
        <v>26</v>
      </c>
      <c r="D34" s="8"/>
      <c r="E34" s="5"/>
      <c r="F34" s="57">
        <f t="shared" si="0"/>
        <v>0</v>
      </c>
      <c r="G34" s="66"/>
      <c r="H34" s="66"/>
      <c r="I34" s="66"/>
      <c r="J34" s="66"/>
      <c r="K34" s="64"/>
    </row>
    <row r="35" spans="2:20" x14ac:dyDescent="0.25">
      <c r="B35" s="15"/>
      <c r="C35" s="50" t="s">
        <v>5</v>
      </c>
      <c r="D35" s="8"/>
      <c r="E35" s="5"/>
      <c r="F35" s="57">
        <f t="shared" si="0"/>
        <v>0</v>
      </c>
      <c r="G35" s="66"/>
      <c r="H35" s="66"/>
      <c r="I35" s="66"/>
      <c r="J35" s="66"/>
      <c r="K35" s="64"/>
    </row>
    <row r="36" spans="2:20" x14ac:dyDescent="0.25">
      <c r="B36" s="16"/>
      <c r="C36" s="51" t="s">
        <v>6</v>
      </c>
      <c r="D36" s="55">
        <f>D4-D17</f>
        <v>0</v>
      </c>
      <c r="E36" s="55">
        <f>E4-E17</f>
        <v>0</v>
      </c>
      <c r="F36" s="57">
        <f t="shared" si="0"/>
        <v>0</v>
      </c>
      <c r="G36" s="68"/>
      <c r="H36" s="68"/>
      <c r="I36" s="68"/>
      <c r="J36" s="68"/>
      <c r="K36" s="64"/>
    </row>
    <row r="37" spans="2:20" x14ac:dyDescent="0.25">
      <c r="B37" s="17"/>
      <c r="D37" s="4"/>
      <c r="E37" s="4"/>
      <c r="F37" s="35"/>
      <c r="G37" s="35"/>
      <c r="H37" s="35"/>
      <c r="I37" s="35"/>
      <c r="J37" s="35"/>
      <c r="K37" s="35"/>
      <c r="L37" s="4"/>
      <c r="N37" s="4"/>
      <c r="P37" s="4"/>
      <c r="R37" s="4"/>
      <c r="T37" s="4"/>
    </row>
    <row r="38" spans="2:20" ht="15" customHeight="1" thickBot="1" x14ac:dyDescent="0.3">
      <c r="B38" s="18"/>
      <c r="C38" s="6" t="s">
        <v>30</v>
      </c>
      <c r="D38" s="56">
        <f>D3</f>
        <v>2020</v>
      </c>
      <c r="E38" s="56">
        <f>D38+1</f>
        <v>2021</v>
      </c>
      <c r="F38" s="56" t="str">
        <f t="shared" ref="F38:K38" si="1">CONCATENATE(F1," ",F2)</f>
        <v>2022 pr</v>
      </c>
      <c r="G38" s="56" t="str">
        <f t="shared" si="1"/>
        <v>2023 pr</v>
      </c>
      <c r="H38" s="56" t="str">
        <f t="shared" si="1"/>
        <v>2024 pr</v>
      </c>
      <c r="I38" s="56" t="str">
        <f t="shared" si="1"/>
        <v>2025 pr</v>
      </c>
      <c r="J38" s="56" t="str">
        <f t="shared" si="1"/>
        <v>2026 pr</v>
      </c>
      <c r="K38" s="56" t="str">
        <f t="shared" si="1"/>
        <v>2027 pr</v>
      </c>
    </row>
    <row r="39" spans="2:20" s="3" customFormat="1" x14ac:dyDescent="0.25">
      <c r="B39" s="13"/>
      <c r="C39" s="41" t="s">
        <v>65</v>
      </c>
      <c r="D39" s="54">
        <f>D40+D47+D48+D49+D50</f>
        <v>0</v>
      </c>
      <c r="E39" s="54">
        <f t="shared" ref="E39:K39" si="2">E40+E47+E48+E49+E50</f>
        <v>0</v>
      </c>
      <c r="F39" s="54">
        <f t="shared" si="2"/>
        <v>0</v>
      </c>
      <c r="G39" s="54">
        <f t="shared" si="2"/>
        <v>0</v>
      </c>
      <c r="H39" s="54">
        <f t="shared" si="2"/>
        <v>0</v>
      </c>
      <c r="I39" s="54">
        <f t="shared" si="2"/>
        <v>0</v>
      </c>
      <c r="J39" s="54">
        <f t="shared" si="2"/>
        <v>0</v>
      </c>
      <c r="K39" s="54">
        <f t="shared" si="2"/>
        <v>0</v>
      </c>
    </row>
    <row r="40" spans="2:20" x14ac:dyDescent="0.25">
      <c r="B40" s="15"/>
      <c r="C40" s="40" t="s">
        <v>74</v>
      </c>
      <c r="D40" s="57">
        <f>SUM(D41:D46)</f>
        <v>0</v>
      </c>
      <c r="E40" s="57">
        <f t="shared" ref="E40:K40" si="3">SUM(E41:E46)</f>
        <v>0</v>
      </c>
      <c r="F40" s="170">
        <f t="shared" si="3"/>
        <v>0</v>
      </c>
      <c r="G40" s="57">
        <f t="shared" si="3"/>
        <v>0</v>
      </c>
      <c r="H40" s="57">
        <f t="shared" si="3"/>
        <v>0</v>
      </c>
      <c r="I40" s="57">
        <f t="shared" si="3"/>
        <v>0</v>
      </c>
      <c r="J40" s="57">
        <f t="shared" si="3"/>
        <v>0</v>
      </c>
      <c r="K40" s="57">
        <f t="shared" si="3"/>
        <v>0</v>
      </c>
    </row>
    <row r="41" spans="2:20" x14ac:dyDescent="0.25">
      <c r="B41" s="15"/>
      <c r="C41" s="164"/>
      <c r="D41" s="5"/>
      <c r="E41" s="5"/>
      <c r="F41" s="5"/>
      <c r="G41" s="5"/>
      <c r="H41" s="5"/>
      <c r="I41" s="5"/>
      <c r="J41" s="5"/>
      <c r="K41" s="5"/>
    </row>
    <row r="42" spans="2:20" x14ac:dyDescent="0.25">
      <c r="B42" s="15"/>
      <c r="C42" s="164"/>
      <c r="D42" s="5"/>
      <c r="E42" s="5"/>
      <c r="F42" s="5"/>
      <c r="G42" s="5"/>
      <c r="H42" s="5"/>
      <c r="I42" s="5"/>
      <c r="J42" s="5"/>
      <c r="K42" s="5"/>
    </row>
    <row r="43" spans="2:20" x14ac:dyDescent="0.25">
      <c r="B43" s="15"/>
      <c r="C43" s="164"/>
      <c r="D43" s="5"/>
      <c r="E43" s="5"/>
      <c r="F43" s="5"/>
      <c r="G43" s="5"/>
      <c r="H43" s="5"/>
      <c r="I43" s="5"/>
      <c r="J43" s="5"/>
      <c r="K43" s="5"/>
    </row>
    <row r="44" spans="2:20" x14ac:dyDescent="0.25">
      <c r="B44" s="15"/>
      <c r="C44" s="164"/>
      <c r="D44" s="5"/>
      <c r="E44" s="5"/>
      <c r="F44" s="5"/>
      <c r="G44" s="5"/>
      <c r="H44" s="5"/>
      <c r="I44" s="5"/>
      <c r="J44" s="5"/>
      <c r="K44" s="5"/>
    </row>
    <row r="45" spans="2:20" x14ac:dyDescent="0.25">
      <c r="B45" s="15"/>
      <c r="C45" s="164"/>
      <c r="D45" s="5"/>
      <c r="E45" s="5"/>
      <c r="F45" s="5"/>
      <c r="G45" s="5"/>
      <c r="H45" s="5"/>
      <c r="I45" s="5"/>
      <c r="J45" s="5"/>
      <c r="K45" s="5"/>
    </row>
    <row r="46" spans="2:20" x14ac:dyDescent="0.25">
      <c r="B46" s="15"/>
      <c r="C46" s="164"/>
      <c r="D46" s="5"/>
      <c r="E46" s="5"/>
      <c r="F46" s="5"/>
      <c r="G46" s="5"/>
      <c r="H46" s="5"/>
      <c r="I46" s="5"/>
      <c r="J46" s="5"/>
      <c r="K46" s="5"/>
    </row>
    <row r="47" spans="2:20" x14ac:dyDescent="0.25">
      <c r="B47" s="15"/>
      <c r="C47" s="33" t="s">
        <v>35</v>
      </c>
      <c r="D47" s="5"/>
      <c r="E47" s="5"/>
      <c r="F47" s="5"/>
      <c r="G47" s="5"/>
      <c r="H47" s="5"/>
      <c r="I47" s="5"/>
      <c r="J47" s="5"/>
      <c r="K47" s="5"/>
      <c r="L47" s="141"/>
    </row>
    <row r="48" spans="2:20" x14ac:dyDescent="0.25">
      <c r="B48" s="15"/>
      <c r="C48" s="146" t="s">
        <v>120</v>
      </c>
      <c r="D48" s="5"/>
      <c r="E48" s="5"/>
      <c r="F48" s="5"/>
      <c r="G48" s="5"/>
      <c r="H48" s="5"/>
      <c r="I48" s="5"/>
      <c r="J48" s="5"/>
      <c r="K48" s="5"/>
      <c r="L48" s="141"/>
    </row>
    <row r="49" spans="2:14" x14ac:dyDescent="0.25">
      <c r="B49" s="15"/>
      <c r="C49" s="146" t="s">
        <v>146</v>
      </c>
      <c r="D49" s="5"/>
      <c r="E49" s="5"/>
      <c r="F49" s="5"/>
      <c r="G49" s="5"/>
      <c r="H49" s="5"/>
      <c r="I49" s="5"/>
      <c r="J49" s="5"/>
      <c r="K49" s="5"/>
    </row>
    <row r="50" spans="2:14" ht="13.8" thickBot="1" x14ac:dyDescent="0.3">
      <c r="B50" s="15"/>
      <c r="C50" s="24" t="s">
        <v>147</v>
      </c>
      <c r="D50" s="11"/>
      <c r="E50" s="11"/>
      <c r="F50" s="11"/>
      <c r="G50" s="11"/>
      <c r="H50" s="11"/>
      <c r="I50" s="11"/>
      <c r="J50" s="11"/>
      <c r="K50" s="11"/>
      <c r="L50" s="141"/>
    </row>
    <row r="51" spans="2:14" s="3" customFormat="1" ht="13.8" thickTop="1" x14ac:dyDescent="0.25">
      <c r="B51" s="13"/>
      <c r="C51" s="29" t="s">
        <v>64</v>
      </c>
      <c r="D51" s="58">
        <f>SUM(D52:D57)</f>
        <v>0</v>
      </c>
      <c r="E51" s="58">
        <f t="shared" ref="E51:K51" si="4">SUM(E52:E57)</f>
        <v>0</v>
      </c>
      <c r="F51" s="58">
        <f t="shared" si="4"/>
        <v>0</v>
      </c>
      <c r="G51" s="58">
        <f t="shared" si="4"/>
        <v>0</v>
      </c>
      <c r="H51" s="58">
        <f t="shared" si="4"/>
        <v>0</v>
      </c>
      <c r="I51" s="58">
        <f t="shared" si="4"/>
        <v>0</v>
      </c>
      <c r="J51" s="58">
        <f t="shared" si="4"/>
        <v>0</v>
      </c>
      <c r="K51" s="58">
        <f t="shared" si="4"/>
        <v>0</v>
      </c>
      <c r="L51" s="142"/>
    </row>
    <row r="52" spans="2:14" x14ac:dyDescent="0.25">
      <c r="B52" s="15"/>
      <c r="C52" s="39" t="s">
        <v>50</v>
      </c>
      <c r="D52" s="5"/>
      <c r="E52" s="5"/>
      <c r="F52" s="5"/>
      <c r="G52" s="5"/>
      <c r="H52" s="5"/>
      <c r="I52" s="5"/>
      <c r="J52" s="5"/>
      <c r="K52" s="5"/>
    </row>
    <row r="53" spans="2:14" x14ac:dyDescent="0.25">
      <c r="B53" s="15"/>
      <c r="C53" s="20" t="s">
        <v>51</v>
      </c>
      <c r="D53" s="30"/>
      <c r="E53" s="30"/>
      <c r="F53" s="30"/>
      <c r="G53" s="30"/>
      <c r="H53" s="30"/>
      <c r="I53" s="30"/>
      <c r="J53" s="30"/>
      <c r="K53" s="30"/>
      <c r="L53" s="4"/>
    </row>
    <row r="54" spans="2:14" x14ac:dyDescent="0.25">
      <c r="B54" s="15"/>
      <c r="C54" s="23" t="s">
        <v>11</v>
      </c>
      <c r="D54" s="10"/>
      <c r="E54" s="10"/>
      <c r="F54" s="10"/>
      <c r="G54" s="10"/>
      <c r="H54" s="10"/>
      <c r="I54" s="10"/>
      <c r="J54" s="10"/>
      <c r="K54" s="10"/>
    </row>
    <row r="55" spans="2:14" x14ac:dyDescent="0.25">
      <c r="B55" s="15"/>
      <c r="C55" s="33" t="s">
        <v>150</v>
      </c>
      <c r="D55" s="5"/>
      <c r="E55" s="5"/>
      <c r="F55" s="5"/>
      <c r="G55" s="5"/>
      <c r="H55" s="5"/>
      <c r="I55" s="5"/>
      <c r="J55" s="5"/>
      <c r="K55" s="5"/>
    </row>
    <row r="56" spans="2:14" x14ac:dyDescent="0.25">
      <c r="B56" s="15"/>
      <c r="C56" s="33" t="s">
        <v>121</v>
      </c>
      <c r="D56" s="5"/>
      <c r="E56" s="5"/>
      <c r="F56" s="5"/>
      <c r="G56" s="5"/>
      <c r="H56" s="5"/>
      <c r="I56" s="5"/>
      <c r="J56" s="5"/>
      <c r="K56" s="5"/>
      <c r="L56" s="141"/>
    </row>
    <row r="57" spans="2:14" ht="13.8" thickBot="1" x14ac:dyDescent="0.3">
      <c r="B57" s="15"/>
      <c r="C57" s="24" t="s">
        <v>52</v>
      </c>
      <c r="D57" s="11"/>
      <c r="E57" s="11"/>
      <c r="F57" s="11"/>
      <c r="G57" s="11"/>
      <c r="H57" s="11"/>
      <c r="I57" s="11"/>
      <c r="J57" s="11"/>
      <c r="K57" s="11"/>
      <c r="L57" s="141"/>
    </row>
    <row r="58" spans="2:14" s="3" customFormat="1" ht="13.8" thickTop="1" x14ac:dyDescent="0.25">
      <c r="B58" s="13"/>
      <c r="C58" s="22" t="s">
        <v>36</v>
      </c>
      <c r="D58" s="59">
        <f t="shared" ref="D58:K58" si="5">D39-D51</f>
        <v>0</v>
      </c>
      <c r="E58" s="59">
        <f t="shared" si="5"/>
        <v>0</v>
      </c>
      <c r="F58" s="59">
        <f t="shared" si="5"/>
        <v>0</v>
      </c>
      <c r="G58" s="59">
        <f t="shared" si="5"/>
        <v>0</v>
      </c>
      <c r="H58" s="59">
        <f t="shared" si="5"/>
        <v>0</v>
      </c>
      <c r="I58" s="59">
        <f t="shared" si="5"/>
        <v>0</v>
      </c>
      <c r="J58" s="59">
        <f t="shared" si="5"/>
        <v>0</v>
      </c>
      <c r="K58" s="59">
        <f t="shared" si="5"/>
        <v>0</v>
      </c>
    </row>
    <row r="59" spans="2:14" x14ac:dyDescent="0.25">
      <c r="B59" s="15"/>
      <c r="C59" s="23" t="s">
        <v>38</v>
      </c>
      <c r="D59" s="8"/>
      <c r="E59" s="10"/>
      <c r="F59" s="10"/>
      <c r="G59" s="10"/>
      <c r="H59" s="10"/>
      <c r="I59" s="10"/>
      <c r="J59" s="10"/>
      <c r="K59" s="10"/>
    </row>
    <row r="60" spans="2:14" x14ac:dyDescent="0.25">
      <c r="B60" s="15"/>
      <c r="C60" s="21" t="s">
        <v>37</v>
      </c>
      <c r="D60" s="8"/>
      <c r="E60" s="9"/>
      <c r="F60" s="9"/>
      <c r="G60" s="9"/>
      <c r="H60" s="9"/>
      <c r="I60" s="9"/>
      <c r="J60" s="9"/>
      <c r="K60" s="9"/>
    </row>
    <row r="61" spans="2:14" x14ac:dyDescent="0.25">
      <c r="B61" s="15"/>
      <c r="C61" s="23" t="s">
        <v>134</v>
      </c>
      <c r="D61" s="128"/>
      <c r="E61" s="10"/>
      <c r="F61" s="10"/>
      <c r="G61" s="10"/>
      <c r="H61" s="10"/>
      <c r="I61" s="10"/>
      <c r="J61" s="10"/>
      <c r="K61" s="10"/>
    </row>
    <row r="62" spans="2:14" ht="13.8" thickBot="1" x14ac:dyDescent="0.3">
      <c r="B62" s="15"/>
      <c r="C62" s="28" t="s">
        <v>39</v>
      </c>
      <c r="D62" s="62">
        <f>D59-D60+D61</f>
        <v>0</v>
      </c>
      <c r="E62" s="62">
        <f>E59-E60+E61</f>
        <v>0</v>
      </c>
      <c r="F62" s="62">
        <f t="shared" ref="F62:K62" si="6">F59-F60+F61</f>
        <v>0</v>
      </c>
      <c r="G62" s="62">
        <f t="shared" si="6"/>
        <v>0</v>
      </c>
      <c r="H62" s="62">
        <f t="shared" si="6"/>
        <v>0</v>
      </c>
      <c r="I62" s="62">
        <f t="shared" si="6"/>
        <v>0</v>
      </c>
      <c r="J62" s="62">
        <f t="shared" si="6"/>
        <v>0</v>
      </c>
      <c r="K62" s="62">
        <f t="shared" si="6"/>
        <v>0</v>
      </c>
      <c r="L62" s="4"/>
      <c r="M62" s="4"/>
      <c r="N62" s="4"/>
    </row>
    <row r="63" spans="2:14" ht="13.8" thickTop="1" x14ac:dyDescent="0.25">
      <c r="B63" s="13"/>
      <c r="C63" s="29" t="s">
        <v>40</v>
      </c>
      <c r="D63" s="53">
        <f>D58+D62</f>
        <v>0</v>
      </c>
      <c r="E63" s="53">
        <f t="shared" ref="E63:K63" si="7">E58+E62</f>
        <v>0</v>
      </c>
      <c r="F63" s="53">
        <f t="shared" si="7"/>
        <v>0</v>
      </c>
      <c r="G63" s="53">
        <f t="shared" si="7"/>
        <v>0</v>
      </c>
      <c r="H63" s="53">
        <f t="shared" si="7"/>
        <v>0</v>
      </c>
      <c r="I63" s="53">
        <f t="shared" si="7"/>
        <v>0</v>
      </c>
      <c r="J63" s="53">
        <f t="shared" si="7"/>
        <v>0</v>
      </c>
      <c r="K63" s="53">
        <f t="shared" si="7"/>
        <v>0</v>
      </c>
      <c r="L63" s="4"/>
      <c r="M63" s="4"/>
      <c r="N63" s="4"/>
    </row>
    <row r="64" spans="2:14" x14ac:dyDescent="0.25">
      <c r="B64" s="13"/>
      <c r="C64" s="34" t="s">
        <v>66</v>
      </c>
      <c r="D64" s="5"/>
      <c r="E64" s="5"/>
      <c r="F64" s="5"/>
      <c r="G64" s="5"/>
      <c r="H64" s="5"/>
      <c r="I64" s="5"/>
      <c r="J64" s="5"/>
      <c r="K64" s="5"/>
      <c r="L64" s="4"/>
      <c r="M64" s="4"/>
      <c r="N64" s="4"/>
    </row>
    <row r="65" spans="1:14" x14ac:dyDescent="0.25">
      <c r="B65" s="13"/>
      <c r="C65" s="19" t="s">
        <v>41</v>
      </c>
      <c r="D65" s="60">
        <f>D63-D64</f>
        <v>0</v>
      </c>
      <c r="E65" s="60">
        <f t="shared" ref="E65:K65" si="8">E63-E64</f>
        <v>0</v>
      </c>
      <c r="F65" s="60">
        <f t="shared" si="8"/>
        <v>0</v>
      </c>
      <c r="G65" s="60">
        <f t="shared" si="8"/>
        <v>0</v>
      </c>
      <c r="H65" s="60">
        <f t="shared" si="8"/>
        <v>0</v>
      </c>
      <c r="I65" s="60">
        <f t="shared" si="8"/>
        <v>0</v>
      </c>
      <c r="J65" s="60">
        <f t="shared" si="8"/>
        <v>0</v>
      </c>
      <c r="K65" s="60">
        <f t="shared" si="8"/>
        <v>0</v>
      </c>
      <c r="L65" s="4"/>
      <c r="M65" s="4"/>
      <c r="N65" s="4"/>
    </row>
    <row r="66" spans="1:14" x14ac:dyDescent="0.25">
      <c r="B66" s="16"/>
      <c r="C66" s="2" t="s">
        <v>7</v>
      </c>
      <c r="D66" s="61">
        <f>D65-D35</f>
        <v>0</v>
      </c>
      <c r="E66" s="61">
        <f>E65-E35</f>
        <v>0</v>
      </c>
      <c r="F66" s="61"/>
      <c r="G66" s="61"/>
      <c r="H66" s="61"/>
      <c r="I66" s="61"/>
      <c r="J66" s="61"/>
      <c r="K66" s="61"/>
    </row>
    <row r="67" spans="1:14" x14ac:dyDescent="0.25">
      <c r="B67" s="17"/>
      <c r="D67" s="4"/>
      <c r="K67" s="1"/>
    </row>
    <row r="68" spans="1:14" ht="13.8" thickBot="1" x14ac:dyDescent="0.3">
      <c r="B68" s="17"/>
      <c r="C68" s="6" t="s">
        <v>140</v>
      </c>
      <c r="D68" s="165">
        <f t="shared" ref="D68:K68" si="9">D38</f>
        <v>2020</v>
      </c>
      <c r="E68" s="165">
        <f t="shared" si="9"/>
        <v>2021</v>
      </c>
      <c r="F68" s="165" t="str">
        <f t="shared" si="9"/>
        <v>2022 pr</v>
      </c>
      <c r="G68" s="165" t="str">
        <f t="shared" si="9"/>
        <v>2023 pr</v>
      </c>
      <c r="H68" s="165" t="str">
        <f t="shared" si="9"/>
        <v>2024 pr</v>
      </c>
      <c r="I68" s="165" t="str">
        <f t="shared" si="9"/>
        <v>2025 pr</v>
      </c>
      <c r="J68" s="165" t="str">
        <f t="shared" si="9"/>
        <v>2026 pr</v>
      </c>
      <c r="K68" s="38" t="str">
        <f t="shared" si="9"/>
        <v>2027 pr</v>
      </c>
    </row>
    <row r="69" spans="1:14" x14ac:dyDescent="0.25">
      <c r="B69" s="15"/>
      <c r="C69" s="160" t="s">
        <v>68</v>
      </c>
      <c r="D69" s="37">
        <f t="shared" ref="D69:K69" si="10">D70+D73</f>
        <v>0</v>
      </c>
      <c r="E69" s="37">
        <f t="shared" si="10"/>
        <v>0</v>
      </c>
      <c r="F69" s="37">
        <f t="shared" si="10"/>
        <v>0</v>
      </c>
      <c r="G69" s="37">
        <f t="shared" si="10"/>
        <v>0</v>
      </c>
      <c r="H69" s="37">
        <f t="shared" si="10"/>
        <v>0</v>
      </c>
      <c r="I69" s="37">
        <f t="shared" si="10"/>
        <v>0</v>
      </c>
      <c r="J69" s="37">
        <f t="shared" si="10"/>
        <v>0</v>
      </c>
      <c r="K69" s="37">
        <f t="shared" si="10"/>
        <v>0</v>
      </c>
    </row>
    <row r="70" spans="1:14" x14ac:dyDescent="0.25">
      <c r="B70" s="15"/>
      <c r="C70" s="32" t="s">
        <v>141</v>
      </c>
      <c r="D70" s="36">
        <f>SUM(D71:D72)</f>
        <v>0</v>
      </c>
      <c r="E70" s="36">
        <f t="shared" ref="E70:K70" si="11">SUM(E71:E72)</f>
        <v>0</v>
      </c>
      <c r="F70" s="36">
        <f t="shared" si="11"/>
        <v>0</v>
      </c>
      <c r="G70" s="36">
        <f t="shared" si="11"/>
        <v>0</v>
      </c>
      <c r="H70" s="36">
        <f t="shared" si="11"/>
        <v>0</v>
      </c>
      <c r="I70" s="36">
        <f t="shared" si="11"/>
        <v>0</v>
      </c>
      <c r="J70" s="36">
        <f t="shared" si="11"/>
        <v>0</v>
      </c>
      <c r="K70" s="36">
        <f t="shared" si="11"/>
        <v>0</v>
      </c>
    </row>
    <row r="71" spans="1:14" x14ac:dyDescent="0.25">
      <c r="B71" s="15"/>
      <c r="C71" s="158" t="s">
        <v>138</v>
      </c>
      <c r="D71" s="167"/>
      <c r="E71" s="167"/>
      <c r="F71" s="167"/>
      <c r="G71" s="167"/>
      <c r="H71" s="167"/>
      <c r="I71" s="167"/>
      <c r="J71" s="167"/>
      <c r="K71" s="167"/>
    </row>
    <row r="72" spans="1:14" x14ac:dyDescent="0.25">
      <c r="B72" s="15"/>
      <c r="C72" s="158" t="s">
        <v>139</v>
      </c>
      <c r="D72" s="159"/>
      <c r="E72" s="159"/>
      <c r="F72" s="159"/>
      <c r="G72" s="159"/>
      <c r="H72" s="159"/>
      <c r="I72" s="159"/>
      <c r="J72" s="159"/>
      <c r="K72" s="159"/>
    </row>
    <row r="73" spans="1:14" x14ac:dyDescent="0.25">
      <c r="B73" s="15"/>
      <c r="C73" s="32" t="s">
        <v>67</v>
      </c>
      <c r="D73" s="8"/>
      <c r="E73" s="8"/>
      <c r="F73" s="8"/>
      <c r="G73" s="8"/>
      <c r="H73" s="8"/>
      <c r="I73" s="8"/>
      <c r="J73" s="8"/>
      <c r="K73" s="8"/>
    </row>
    <row r="74" spans="1:14" x14ac:dyDescent="0.25">
      <c r="B74" s="15"/>
      <c r="C74" s="32" t="s">
        <v>153</v>
      </c>
      <c r="D74" s="159"/>
      <c r="E74" s="159"/>
      <c r="F74" s="159"/>
      <c r="G74" s="159"/>
      <c r="H74" s="159"/>
      <c r="I74" s="159"/>
      <c r="J74" s="159"/>
      <c r="K74" s="159"/>
    </row>
    <row r="75" spans="1:14" x14ac:dyDescent="0.25">
      <c r="A75" s="1" t="s">
        <v>70</v>
      </c>
      <c r="B75" s="15"/>
      <c r="C75" s="160" t="s">
        <v>70</v>
      </c>
      <c r="D75" s="166">
        <f>SUM(D76:D78)</f>
        <v>0</v>
      </c>
      <c r="E75" s="166">
        <f t="shared" ref="E75:K75" si="12">SUM(E76:E78)</f>
        <v>0</v>
      </c>
      <c r="F75" s="166">
        <f t="shared" si="12"/>
        <v>0</v>
      </c>
      <c r="G75" s="166">
        <f t="shared" si="12"/>
        <v>0</v>
      </c>
      <c r="H75" s="166">
        <f t="shared" si="12"/>
        <v>0</v>
      </c>
      <c r="I75" s="166">
        <f t="shared" si="12"/>
        <v>0</v>
      </c>
      <c r="J75" s="166">
        <f t="shared" si="12"/>
        <v>0</v>
      </c>
      <c r="K75" s="166">
        <f t="shared" si="12"/>
        <v>0</v>
      </c>
    </row>
    <row r="76" spans="1:14" x14ac:dyDescent="0.25">
      <c r="B76" s="15"/>
      <c r="C76" s="32" t="s">
        <v>152</v>
      </c>
      <c r="D76" s="159"/>
      <c r="E76" s="159"/>
      <c r="F76" s="159"/>
      <c r="G76" s="159"/>
      <c r="H76" s="159"/>
      <c r="I76" s="159"/>
      <c r="J76" s="159"/>
      <c r="K76" s="159"/>
    </row>
    <row r="77" spans="1:14" x14ac:dyDescent="0.25">
      <c r="B77" s="15"/>
      <c r="C77" s="32" t="s">
        <v>154</v>
      </c>
      <c r="D77" s="159"/>
      <c r="E77" s="159"/>
      <c r="F77" s="159"/>
      <c r="G77" s="159"/>
      <c r="H77" s="159"/>
      <c r="I77" s="159"/>
      <c r="J77" s="159"/>
      <c r="K77" s="159"/>
    </row>
    <row r="78" spans="1:14" x14ac:dyDescent="0.25">
      <c r="B78" s="15"/>
      <c r="C78" s="32" t="s">
        <v>155</v>
      </c>
      <c r="D78" s="159"/>
      <c r="E78" s="159"/>
      <c r="F78" s="159"/>
      <c r="G78" s="159"/>
      <c r="H78" s="159"/>
      <c r="I78" s="159"/>
      <c r="J78" s="159"/>
      <c r="K78" s="159"/>
    </row>
    <row r="79" spans="1:14" x14ac:dyDescent="0.25">
      <c r="B79" s="17"/>
      <c r="C79" s="141"/>
      <c r="E79" s="4"/>
      <c r="G79" s="4"/>
      <c r="H79" s="4"/>
      <c r="I79" s="4"/>
      <c r="J79" s="4"/>
      <c r="K79" s="4"/>
    </row>
    <row r="80" spans="1:14" ht="13.8" thickBot="1" x14ac:dyDescent="0.3">
      <c r="B80" s="17"/>
      <c r="C80" s="129" t="s">
        <v>53</v>
      </c>
      <c r="D80" s="165">
        <f t="shared" ref="D80:K80" si="13">D68</f>
        <v>2020</v>
      </c>
      <c r="E80" s="165">
        <f t="shared" si="13"/>
        <v>2021</v>
      </c>
      <c r="F80" s="165" t="str">
        <f t="shared" si="13"/>
        <v>2022 pr</v>
      </c>
      <c r="G80" s="165" t="str">
        <f t="shared" si="13"/>
        <v>2023 pr</v>
      </c>
      <c r="H80" s="165" t="str">
        <f t="shared" si="13"/>
        <v>2024 pr</v>
      </c>
      <c r="I80" s="165" t="str">
        <f t="shared" si="13"/>
        <v>2025 pr</v>
      </c>
      <c r="J80" s="165" t="str">
        <f t="shared" si="13"/>
        <v>2026 pr</v>
      </c>
      <c r="K80" s="38" t="str">
        <f t="shared" si="13"/>
        <v>2027 pr</v>
      </c>
    </row>
    <row r="81" spans="2:11" x14ac:dyDescent="0.25">
      <c r="B81" s="15"/>
      <c r="C81" s="132" t="s">
        <v>70</v>
      </c>
      <c r="D81" s="36">
        <f>D82+D84+D86</f>
        <v>0</v>
      </c>
      <c r="E81" s="36">
        <f t="shared" ref="E81:K81" si="14">E82+E84+E86</f>
        <v>0</v>
      </c>
      <c r="F81" s="36">
        <f t="shared" si="14"/>
        <v>0</v>
      </c>
      <c r="G81" s="36">
        <f t="shared" si="14"/>
        <v>0</v>
      </c>
      <c r="H81" s="36">
        <f t="shared" si="14"/>
        <v>0</v>
      </c>
      <c r="I81" s="36">
        <f t="shared" si="14"/>
        <v>0</v>
      </c>
      <c r="J81" s="36">
        <f t="shared" si="14"/>
        <v>0</v>
      </c>
      <c r="K81" s="36">
        <f t="shared" si="14"/>
        <v>0</v>
      </c>
    </row>
    <row r="82" spans="2:11" x14ac:dyDescent="0.25">
      <c r="B82" s="15"/>
      <c r="C82" s="130" t="s">
        <v>156</v>
      </c>
      <c r="D82" s="8"/>
      <c r="E82" s="8"/>
      <c r="F82" s="8"/>
      <c r="G82" s="8"/>
      <c r="H82" s="8"/>
      <c r="I82" s="8"/>
      <c r="J82" s="8"/>
      <c r="K82" s="8"/>
    </row>
    <row r="83" spans="2:11" x14ac:dyDescent="0.25">
      <c r="B83" s="15"/>
      <c r="C83" s="158" t="s">
        <v>142</v>
      </c>
      <c r="D83" s="159"/>
      <c r="E83" s="159"/>
      <c r="F83" s="159"/>
      <c r="G83" s="159"/>
      <c r="H83" s="159"/>
      <c r="I83" s="159"/>
      <c r="J83" s="159"/>
      <c r="K83" s="159"/>
    </row>
    <row r="84" spans="2:11" x14ac:dyDescent="0.25">
      <c r="B84" s="15"/>
      <c r="C84" s="130" t="s">
        <v>148</v>
      </c>
      <c r="D84" s="5"/>
      <c r="E84" s="5"/>
      <c r="F84" s="5"/>
      <c r="G84" s="5"/>
      <c r="H84" s="5"/>
      <c r="I84" s="5"/>
      <c r="J84" s="5"/>
      <c r="K84" s="5"/>
    </row>
    <row r="85" spans="2:11" x14ac:dyDescent="0.25">
      <c r="B85" s="15"/>
      <c r="C85" s="158" t="s">
        <v>143</v>
      </c>
      <c r="D85" s="167"/>
      <c r="E85" s="167"/>
      <c r="F85" s="167"/>
      <c r="G85" s="167"/>
      <c r="H85" s="167"/>
      <c r="I85" s="167"/>
      <c r="J85" s="167"/>
      <c r="K85" s="167"/>
    </row>
    <row r="86" spans="2:11" x14ac:dyDescent="0.25">
      <c r="B86" s="15"/>
      <c r="C86" s="131" t="s">
        <v>54</v>
      </c>
      <c r="D86" s="5"/>
      <c r="E86" s="5"/>
      <c r="F86" s="5"/>
      <c r="G86" s="5"/>
      <c r="H86" s="5"/>
      <c r="I86" s="5"/>
      <c r="J86" s="5"/>
      <c r="K86" s="5"/>
    </row>
    <row r="87" spans="2:11" x14ac:dyDescent="0.25">
      <c r="B87" s="15"/>
      <c r="C87" s="132" t="s">
        <v>137</v>
      </c>
      <c r="D87" s="36">
        <f t="shared" ref="D87:K87" si="15">SUM(D88:D90)</f>
        <v>0</v>
      </c>
      <c r="E87" s="36">
        <f t="shared" si="15"/>
        <v>0</v>
      </c>
      <c r="F87" s="36">
        <f t="shared" si="15"/>
        <v>0</v>
      </c>
      <c r="G87" s="36">
        <f t="shared" si="15"/>
        <v>0</v>
      </c>
      <c r="H87" s="36">
        <f t="shared" si="15"/>
        <v>0</v>
      </c>
      <c r="I87" s="36">
        <f t="shared" si="15"/>
        <v>0</v>
      </c>
      <c r="J87" s="36">
        <f t="shared" si="15"/>
        <v>0</v>
      </c>
      <c r="K87" s="36">
        <f t="shared" si="15"/>
        <v>0</v>
      </c>
    </row>
    <row r="88" spans="2:11" x14ac:dyDescent="0.25">
      <c r="B88" s="15"/>
      <c r="C88" s="133" t="s">
        <v>55</v>
      </c>
      <c r="D88" s="134"/>
      <c r="E88" s="134"/>
      <c r="F88" s="134"/>
      <c r="G88" s="134"/>
      <c r="H88" s="134"/>
      <c r="I88" s="134"/>
      <c r="J88" s="134"/>
      <c r="K88" s="134"/>
    </row>
    <row r="89" spans="2:11" x14ac:dyDescent="0.25">
      <c r="B89" s="15"/>
      <c r="C89" s="131" t="s">
        <v>56</v>
      </c>
      <c r="D89" s="5"/>
      <c r="E89" s="5"/>
      <c r="F89" s="5"/>
      <c r="G89" s="5"/>
      <c r="H89" s="5"/>
      <c r="I89" s="5"/>
      <c r="J89" s="5"/>
      <c r="K89" s="5"/>
    </row>
    <row r="90" spans="2:11" x14ac:dyDescent="0.25">
      <c r="B90" s="15"/>
      <c r="C90" s="131" t="s">
        <v>71</v>
      </c>
      <c r="D90" s="5"/>
      <c r="E90" s="5"/>
      <c r="F90" s="5"/>
      <c r="G90" s="5"/>
      <c r="H90" s="5"/>
      <c r="I90" s="5"/>
      <c r="J90" s="5"/>
      <c r="K90" s="5"/>
    </row>
    <row r="91" spans="2:11" x14ac:dyDescent="0.25">
      <c r="B91" s="17"/>
      <c r="C91" s="168" t="s">
        <v>162</v>
      </c>
      <c r="D91" s="169" t="s">
        <v>158</v>
      </c>
      <c r="E91" s="173">
        <v>0</v>
      </c>
      <c r="F91" s="169">
        <f>F65-F48-F49-F50+F56+F57-F69+F75+F81-F87</f>
        <v>0</v>
      </c>
      <c r="G91" s="169">
        <f t="shared" ref="G91:K91" si="16">G65-G48-G49-G50+G56+G57-G69+G75+G81-G87</f>
        <v>0</v>
      </c>
      <c r="H91" s="169">
        <f t="shared" si="16"/>
        <v>0</v>
      </c>
      <c r="I91" s="169">
        <f t="shared" si="16"/>
        <v>0</v>
      </c>
      <c r="J91" s="169">
        <f t="shared" si="16"/>
        <v>0</v>
      </c>
      <c r="K91" s="169">
        <f t="shared" si="16"/>
        <v>0</v>
      </c>
    </row>
    <row r="92" spans="2:11" x14ac:dyDescent="0.25">
      <c r="B92" s="17"/>
      <c r="C92" s="168" t="s">
        <v>161</v>
      </c>
      <c r="D92" s="171"/>
      <c r="E92" s="171"/>
      <c r="F92" s="172">
        <f>F91+E91</f>
        <v>0</v>
      </c>
      <c r="G92" s="172">
        <f>F92+G91</f>
        <v>0</v>
      </c>
      <c r="H92" s="172">
        <f>G92+H91</f>
        <v>0</v>
      </c>
      <c r="I92" s="172">
        <f t="shared" ref="I92:K92" si="17">H92+I91</f>
        <v>0</v>
      </c>
      <c r="J92" s="172">
        <f t="shared" si="17"/>
        <v>0</v>
      </c>
      <c r="K92" s="172">
        <f t="shared" si="17"/>
        <v>0</v>
      </c>
    </row>
    <row r="93" spans="2:11" x14ac:dyDescent="0.25">
      <c r="B93" s="17"/>
      <c r="K93" s="1"/>
    </row>
    <row r="94" spans="2:11" ht="13.8" thickBot="1" x14ac:dyDescent="0.3">
      <c r="C94" s="129" t="s">
        <v>123</v>
      </c>
      <c r="D94" s="175"/>
      <c r="E94" s="176"/>
      <c r="F94" s="176"/>
      <c r="G94" s="176"/>
      <c r="H94" s="176"/>
      <c r="I94" s="176"/>
      <c r="J94" s="176"/>
      <c r="K94" s="177"/>
    </row>
    <row r="95" spans="2:11" ht="91.5" customHeight="1" x14ac:dyDescent="0.25">
      <c r="C95" s="133" t="s">
        <v>126</v>
      </c>
      <c r="D95" s="174"/>
      <c r="E95" s="174"/>
      <c r="F95" s="174"/>
      <c r="G95" s="174"/>
      <c r="H95" s="174"/>
      <c r="I95" s="174"/>
      <c r="J95" s="174"/>
      <c r="K95" s="174"/>
    </row>
    <row r="96" spans="2:11" ht="74.25" customHeight="1" x14ac:dyDescent="0.25">
      <c r="C96" s="131" t="s">
        <v>136</v>
      </c>
      <c r="D96" s="174"/>
      <c r="E96" s="174"/>
      <c r="F96" s="174"/>
      <c r="G96" s="174"/>
      <c r="H96" s="174"/>
      <c r="I96" s="174"/>
      <c r="J96" s="174"/>
      <c r="K96" s="174"/>
    </row>
    <row r="97" spans="3:11" ht="77.25" customHeight="1" x14ac:dyDescent="0.25">
      <c r="C97" s="131" t="s">
        <v>124</v>
      </c>
      <c r="D97" s="174"/>
      <c r="E97" s="174"/>
      <c r="F97" s="174"/>
      <c r="G97" s="174"/>
      <c r="H97" s="174"/>
      <c r="I97" s="174"/>
      <c r="J97" s="174"/>
      <c r="K97" s="174"/>
    </row>
    <row r="98" spans="3:11" ht="86.25" customHeight="1" x14ac:dyDescent="0.25">
      <c r="C98" s="131" t="s">
        <v>125</v>
      </c>
      <c r="D98" s="174"/>
      <c r="E98" s="174"/>
      <c r="F98" s="174"/>
      <c r="G98" s="174"/>
      <c r="H98" s="174"/>
      <c r="I98" s="174"/>
      <c r="J98" s="174"/>
      <c r="K98" s="174"/>
    </row>
  </sheetData>
  <sheetProtection algorithmName="SHA-512" hashValue="wHA9f/PJmtuyxzQvG60d4JqXXWgpfinRuqpRAzfI0Kpx/xXyIHc9KXN8vKqcvz0CVs4XP+xk83X7wjSbmBWyiQ==" saltValue="0Jyi+1JGts1Xyt5NqbwaTA==" spinCount="100000" sheet="1" objects="1" scenarios="1"/>
  <mergeCells count="5">
    <mergeCell ref="D95:K95"/>
    <mergeCell ref="D96:K96"/>
    <mergeCell ref="D97:K97"/>
    <mergeCell ref="D98:K98"/>
    <mergeCell ref="D94:K94"/>
  </mergeCells>
  <phoneticPr fontId="0" type="noConversion"/>
  <conditionalFormatting sqref="F91:K91">
    <cfRule type="cellIs" dxfId="67" priority="2" operator="lessThan">
      <formula>0</formula>
    </cfRule>
  </conditionalFormatting>
  <conditionalFormatting sqref="F91:K92">
    <cfRule type="cellIs" dxfId="66" priority="1" operator="lessThan">
      <formula>0</formula>
    </cfRule>
  </conditionalFormatting>
  <pageMargins left="0.70866141732283472" right="0.70866141732283472" top="0.74803149606299213" bottom="0.74803149606299213" header="0.31496062992125984" footer="0.31496062992125984"/>
  <pageSetup paperSize="9" scale="89" fitToHeight="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K43"/>
  <sheetViews>
    <sheetView zoomScaleNormal="100" workbookViewId="0">
      <pane xSplit="2" ySplit="2" topLeftCell="C3" activePane="bottomRight" state="frozen"/>
      <selection pane="topRight" activeCell="B1" sqref="B1"/>
      <selection pane="bottomLeft" activeCell="A4" sqref="A4"/>
      <selection pane="bottomRight" activeCell="M7" sqref="M7"/>
    </sheetView>
  </sheetViews>
  <sheetFormatPr defaultColWidth="11.88671875" defaultRowHeight="12.75" customHeight="1" x14ac:dyDescent="0.3"/>
  <cols>
    <col min="1" max="1" width="1" style="99" customWidth="1"/>
    <col min="2" max="2" width="62" style="99" customWidth="1"/>
    <col min="3" max="3" width="6.33203125" style="100" customWidth="1"/>
    <col min="4" max="11" width="11.33203125" style="99" customWidth="1"/>
    <col min="12" max="16384" width="11.88671875" style="99"/>
  </cols>
  <sheetData>
    <row r="2" spans="2:11" s="86" customFormat="1" ht="12.75" customHeight="1" thickBot="1" x14ac:dyDescent="0.35">
      <c r="B2" s="84" t="s">
        <v>18</v>
      </c>
      <c r="C2" s="85" t="s">
        <v>33</v>
      </c>
      <c r="D2" s="70">
        <f>'MA aruanne - detailne'!D3</f>
        <v>2020</v>
      </c>
      <c r="E2" s="70">
        <f>D2+1</f>
        <v>2021</v>
      </c>
    </row>
    <row r="3" spans="2:11" s="86" customFormat="1" ht="12.75" customHeight="1" x14ac:dyDescent="0.3">
      <c r="B3" s="87" t="s">
        <v>48</v>
      </c>
      <c r="C3" s="88"/>
      <c r="D3" s="161">
        <f>'MA aruanne - detailne'!D4</f>
        <v>0</v>
      </c>
      <c r="E3" s="161">
        <f>'MA aruanne - detailne'!E4</f>
        <v>0</v>
      </c>
    </row>
    <row r="4" spans="2:11" s="86" customFormat="1" ht="12.75" customHeight="1" x14ac:dyDescent="0.3">
      <c r="B4" s="89" t="s">
        <v>1</v>
      </c>
      <c r="C4" s="90"/>
      <c r="D4" s="91">
        <f>'MA aruanne - detailne'!D5</f>
        <v>0</v>
      </c>
      <c r="E4" s="91">
        <f>'MA aruanne - detailne'!E5</f>
        <v>0</v>
      </c>
    </row>
    <row r="5" spans="2:11" s="86" customFormat="1" ht="12.75" customHeight="1" x14ac:dyDescent="0.3">
      <c r="B5" s="89" t="s">
        <v>2</v>
      </c>
      <c r="C5" s="90"/>
      <c r="D5" s="91">
        <f>'MA aruanne - detailne'!D10</f>
        <v>0</v>
      </c>
      <c r="E5" s="91">
        <f>'MA aruanne - detailne'!E10</f>
        <v>0</v>
      </c>
    </row>
    <row r="6" spans="2:11" s="95" customFormat="1" ht="12.75" customHeight="1" x14ac:dyDescent="0.3">
      <c r="B6" s="92" t="s">
        <v>49</v>
      </c>
      <c r="C6" s="93"/>
      <c r="D6" s="161">
        <f>'MA aruanne - detailne'!D17</f>
        <v>0</v>
      </c>
      <c r="E6" s="161">
        <f>'MA aruanne - detailne'!E17</f>
        <v>0</v>
      </c>
    </row>
    <row r="7" spans="2:11" s="86" customFormat="1" ht="12.75" customHeight="1" x14ac:dyDescent="0.3">
      <c r="B7" s="92" t="s">
        <v>28</v>
      </c>
      <c r="C7" s="93"/>
      <c r="D7" s="161">
        <f>'MA aruanne - detailne'!D18</f>
        <v>0</v>
      </c>
      <c r="E7" s="161">
        <f>'MA aruanne - detailne'!E18</f>
        <v>0</v>
      </c>
    </row>
    <row r="8" spans="2:11" s="86" customFormat="1" ht="12.75" customHeight="1" x14ac:dyDescent="0.3">
      <c r="B8" s="89" t="s">
        <v>3</v>
      </c>
      <c r="C8" s="90"/>
      <c r="D8" s="91">
        <f>'MA aruanne - detailne'!D19</f>
        <v>0</v>
      </c>
      <c r="E8" s="91">
        <f>'MA aruanne - detailne'!E19</f>
        <v>0</v>
      </c>
    </row>
    <row r="9" spans="2:11" s="86" customFormat="1" ht="12.75" customHeight="1" x14ac:dyDescent="0.3">
      <c r="B9" s="89" t="s">
        <v>12</v>
      </c>
      <c r="C9" s="90"/>
      <c r="D9" s="91">
        <f>'MA aruanne - detailne'!D23</f>
        <v>0</v>
      </c>
      <c r="E9" s="91">
        <f>'MA aruanne - detailne'!E23</f>
        <v>0</v>
      </c>
    </row>
    <row r="10" spans="2:11" s="86" customFormat="1" ht="12.75" customHeight="1" x14ac:dyDescent="0.3">
      <c r="B10" s="92" t="s">
        <v>0</v>
      </c>
      <c r="C10" s="93"/>
      <c r="D10" s="161">
        <f>'MA aruanne - detailne'!D28</f>
        <v>0</v>
      </c>
      <c r="E10" s="161">
        <f>'MA aruanne - detailne'!E28</f>
        <v>0</v>
      </c>
    </row>
    <row r="11" spans="2:11" s="86" customFormat="1" ht="12.75" customHeight="1" x14ac:dyDescent="0.3"/>
    <row r="12" spans="2:11" s="86" customFormat="1" ht="12.75" customHeight="1" thickBot="1" x14ac:dyDescent="0.35">
      <c r="B12" s="84" t="s">
        <v>30</v>
      </c>
      <c r="C12" s="69"/>
      <c r="D12" s="70">
        <f>'MA aruanne - detailne'!D38</f>
        <v>2020</v>
      </c>
      <c r="E12" s="70">
        <f>'MA aruanne - detailne'!E38</f>
        <v>2021</v>
      </c>
      <c r="F12" s="70" t="str">
        <f>'MA aruanne - detailne'!F38</f>
        <v>2022 pr</v>
      </c>
      <c r="G12" s="70" t="str">
        <f>'MA aruanne - detailne'!G38</f>
        <v>2023 pr</v>
      </c>
      <c r="H12" s="70" t="str">
        <f>'MA aruanne - detailne'!H38</f>
        <v>2024 pr</v>
      </c>
      <c r="I12" s="70" t="str">
        <f>'MA aruanne - detailne'!I38</f>
        <v>2025 pr</v>
      </c>
      <c r="J12" s="70" t="str">
        <f>'MA aruanne - detailne'!J38</f>
        <v>2026 pr</v>
      </c>
      <c r="K12" s="70" t="str">
        <f>'MA aruanne - detailne'!K38</f>
        <v>2027 pr</v>
      </c>
    </row>
    <row r="13" spans="2:11" s="86" customFormat="1" ht="12.75" customHeight="1" x14ac:dyDescent="0.3">
      <c r="B13" s="89" t="s">
        <v>122</v>
      </c>
      <c r="C13" s="93"/>
      <c r="D13" s="91">
        <f>'MA aruanne - detailne'!D40+'MA aruanne - detailne'!D47+'MA aruanne - detailne'!D49</f>
        <v>0</v>
      </c>
      <c r="E13" s="91">
        <f>'MA aruanne - detailne'!E40+'MA aruanne - detailne'!E47+'MA aruanne - detailne'!E49</f>
        <v>0</v>
      </c>
      <c r="F13" s="91">
        <f>'MA aruanne - detailne'!F40+'MA aruanne - detailne'!F47+'MA aruanne - detailne'!F49</f>
        <v>0</v>
      </c>
      <c r="G13" s="91">
        <f>'MA aruanne - detailne'!G40+'MA aruanne - detailne'!G47+'MA aruanne - detailne'!G49</f>
        <v>0</v>
      </c>
      <c r="H13" s="91">
        <f>'MA aruanne - detailne'!H40+'MA aruanne - detailne'!H47+'MA aruanne - detailne'!H49</f>
        <v>0</v>
      </c>
      <c r="I13" s="91">
        <f>'MA aruanne - detailne'!I40+'MA aruanne - detailne'!I47+'MA aruanne - detailne'!I49</f>
        <v>0</v>
      </c>
      <c r="J13" s="91">
        <f>'MA aruanne - detailne'!J40+'MA aruanne - detailne'!J47+'MA aruanne - detailne'!J49</f>
        <v>0</v>
      </c>
      <c r="K13" s="91">
        <f>'MA aruanne - detailne'!K40+'MA aruanne - detailne'!K47+'MA aruanne - detailne'!K49</f>
        <v>0</v>
      </c>
    </row>
    <row r="14" spans="2:11" s="86" customFormat="1" ht="12.75" customHeight="1" x14ac:dyDescent="0.3">
      <c r="B14" s="89" t="s">
        <v>10</v>
      </c>
      <c r="C14" s="93"/>
      <c r="D14" s="91">
        <f>'MA aruanne - detailne'!D52+'MA aruanne - detailne'!D53+'MA aruanne - detailne'!D54+'MA aruanne - detailne'!D55</f>
        <v>0</v>
      </c>
      <c r="E14" s="91">
        <f>'MA aruanne - detailne'!E52+'MA aruanne - detailne'!E53+'MA aruanne - detailne'!E54+'MA aruanne - detailne'!E55</f>
        <v>0</v>
      </c>
      <c r="F14" s="91">
        <f>'MA aruanne - detailne'!F52+'MA aruanne - detailne'!F53+'MA aruanne - detailne'!F54+'MA aruanne - detailne'!F55</f>
        <v>0</v>
      </c>
      <c r="G14" s="91">
        <f>'MA aruanne - detailne'!G52+'MA aruanne - detailne'!G53+'MA aruanne - detailne'!G54+'MA aruanne - detailne'!G55</f>
        <v>0</v>
      </c>
      <c r="H14" s="91">
        <f>'MA aruanne - detailne'!H52+'MA aruanne - detailne'!H53+'MA aruanne - detailne'!H54+'MA aruanne - detailne'!H55</f>
        <v>0</v>
      </c>
      <c r="I14" s="91">
        <f>'MA aruanne - detailne'!I52+'MA aruanne - detailne'!I53+'MA aruanne - detailne'!I54+'MA aruanne - detailne'!I55</f>
        <v>0</v>
      </c>
      <c r="J14" s="91">
        <f>'MA aruanne - detailne'!J52+'MA aruanne - detailne'!J53+'MA aruanne - detailne'!J54+'MA aruanne - detailne'!J55</f>
        <v>0</v>
      </c>
      <c r="K14" s="91">
        <f>'MA aruanne - detailne'!K52+'MA aruanne - detailne'!K53+'MA aruanne - detailne'!K54+'MA aruanne - detailne'!K55</f>
        <v>0</v>
      </c>
    </row>
    <row r="15" spans="2:11" s="86" customFormat="1" ht="12.75" customHeight="1" x14ac:dyDescent="0.3">
      <c r="B15" s="92" t="s">
        <v>157</v>
      </c>
      <c r="C15" s="93"/>
      <c r="D15" s="94">
        <f>D13-D14</f>
        <v>0</v>
      </c>
      <c r="E15" s="94">
        <f t="shared" ref="E15:K15" si="0">E13-E14</f>
        <v>0</v>
      </c>
      <c r="F15" s="94">
        <f t="shared" si="0"/>
        <v>0</v>
      </c>
      <c r="G15" s="94">
        <f t="shared" si="0"/>
        <v>0</v>
      </c>
      <c r="H15" s="94">
        <f t="shared" si="0"/>
        <v>0</v>
      </c>
      <c r="I15" s="94">
        <f t="shared" si="0"/>
        <v>0</v>
      </c>
      <c r="J15" s="94">
        <f t="shared" si="0"/>
        <v>0</v>
      </c>
      <c r="K15" s="94">
        <f t="shared" si="0"/>
        <v>0</v>
      </c>
    </row>
    <row r="16" spans="2:11" s="86" customFormat="1" ht="12.75" customHeight="1" thickBot="1" x14ac:dyDescent="0.35">
      <c r="B16" s="155" t="s">
        <v>130</v>
      </c>
      <c r="C16" s="156"/>
      <c r="D16" s="157">
        <f>D12</f>
        <v>2020</v>
      </c>
      <c r="E16" s="157">
        <f t="shared" ref="E16:K16" si="1">E12</f>
        <v>2021</v>
      </c>
      <c r="F16" s="157" t="str">
        <f t="shared" si="1"/>
        <v>2022 pr</v>
      </c>
      <c r="G16" s="157" t="str">
        <f t="shared" si="1"/>
        <v>2023 pr</v>
      </c>
      <c r="H16" s="157" t="str">
        <f t="shared" si="1"/>
        <v>2024 pr</v>
      </c>
      <c r="I16" s="157" t="str">
        <f t="shared" si="1"/>
        <v>2025 pr</v>
      </c>
      <c r="J16" s="157" t="str">
        <f t="shared" si="1"/>
        <v>2026 pr</v>
      </c>
      <c r="K16" s="157" t="str">
        <f t="shared" si="1"/>
        <v>2027 pr</v>
      </c>
    </row>
    <row r="17" spans="2:11" s="86" customFormat="1" ht="12.75" customHeight="1" x14ac:dyDescent="0.3">
      <c r="B17" s="89" t="s">
        <v>122</v>
      </c>
      <c r="C17" s="93"/>
      <c r="D17" s="94"/>
      <c r="E17" s="147">
        <f>IF(AND(D13&gt;0,E13&gt;0),E13/D13-1, IF(AND(D13&lt;0,E13&lt;0),-(E13/D13-1), IF(AND(D13&gt;0,E13&lt;0),E13/D13-1, IF(AND(D13&lt;0,E13&gt;0),ABS(E13/D13-1), IF(D13=0,0%, IF(AND(D13&gt;0,E13=0),-100%, IF(AND(D13&lt;0,E13=0),100%)))))))</f>
        <v>0</v>
      </c>
      <c r="F17" s="147">
        <f t="shared" ref="F17:K17" si="2">IF(AND(E13&gt;0,F13&gt;0),F13/E13-1, IF(AND(E13&lt;0,F13&lt;0),-(F13/E13-1), IF(AND(E13&gt;0,F13&lt;0),F13/E13-1, IF(AND(E13&lt;0,F13&gt;0),ABS(F13/E13-1), IF(E13=0,0%, IF(AND(E13&gt;0,F13=0),-100%, IF(AND(E13&lt;0,F13=0),100%)))))))</f>
        <v>0</v>
      </c>
      <c r="G17" s="147">
        <f t="shared" si="2"/>
        <v>0</v>
      </c>
      <c r="H17" s="147">
        <f t="shared" si="2"/>
        <v>0</v>
      </c>
      <c r="I17" s="147">
        <f t="shared" si="2"/>
        <v>0</v>
      </c>
      <c r="J17" s="147">
        <f t="shared" si="2"/>
        <v>0</v>
      </c>
      <c r="K17" s="147">
        <f t="shared" si="2"/>
        <v>0</v>
      </c>
    </row>
    <row r="18" spans="2:11" s="86" customFormat="1" ht="12.75" customHeight="1" x14ac:dyDescent="0.3">
      <c r="B18" s="89" t="s">
        <v>10</v>
      </c>
      <c r="C18" s="93"/>
      <c r="D18" s="94"/>
      <c r="E18" s="147">
        <f>IF(AND(D14&gt;0,E14&gt;0),E14/D14-1, IF(AND(D14&lt;0,E14&lt;0),-(E14/D14-1), IF(AND(D14&gt;0,E14&lt;0),E14/D14-1, IF(AND(D14&lt;0,E14&gt;0),ABS(E14/D14-1), IF(D14=0,0%, IF(AND(D14&gt;0,E14=0),-100%, IF(AND(D14&lt;0,E14=0),100%)))))))</f>
        <v>0</v>
      </c>
      <c r="F18" s="147">
        <f t="shared" ref="F18:K18" si="3">IF(AND(E14&gt;0,F14&gt;0),F14/E14-1, IF(AND(E14&lt;0,F14&lt;0),-(F14/E14-1), IF(AND(E14&gt;0,F14&lt;0),F14/E14-1, IF(AND(E14&lt;0,F14&gt;0),ABS(F14/E14-1), IF(E14=0,0%, IF(AND(E14&gt;0,F14=0),-100%, IF(AND(E14&lt;0,F14=0),100%)))))))</f>
        <v>0</v>
      </c>
      <c r="G18" s="147">
        <f t="shared" si="3"/>
        <v>0</v>
      </c>
      <c r="H18" s="147">
        <f t="shared" si="3"/>
        <v>0</v>
      </c>
      <c r="I18" s="147">
        <f t="shared" si="3"/>
        <v>0</v>
      </c>
      <c r="J18" s="147">
        <f t="shared" si="3"/>
        <v>0</v>
      </c>
      <c r="K18" s="147">
        <f t="shared" si="3"/>
        <v>0</v>
      </c>
    </row>
    <row r="19" spans="2:11" s="86" customFormat="1" ht="12.75" customHeight="1" x14ac:dyDescent="0.3">
      <c r="B19" s="92" t="s">
        <v>14</v>
      </c>
      <c r="C19" s="93"/>
      <c r="D19" s="94"/>
      <c r="E19" s="154">
        <f>IF(AND(D15&gt;0,E15&gt;0),E15/D15-1, IF(AND(D15&lt;0,E15&lt;0),-(E15/D15-1), IF(AND(D15&gt;0,E15&lt;0),E15/D15-1, IF(AND(D15&lt;0,E15&gt;0),ABS(E15/D15-1), IF(D15=0,0%, IF(AND(D15&gt;0,E15=0),-100%, IF(AND(D15&lt;0,E15=0),100%)))))))</f>
        <v>0</v>
      </c>
      <c r="F19" s="154">
        <f t="shared" ref="F19:K19" si="4">IF(AND(E15&gt;0,F15&gt;0),F15/E15-1, IF(AND(E15&lt;0,F15&lt;0),-(F15/E15-1), IF(AND(E15&gt;0,F15&lt;0),F15/E15-1, IF(AND(E15&lt;0,F15&gt;0),ABS(F15/E15-1), IF(E15=0,0%, IF(AND(E15&gt;0,F15=0),-100%, IF(AND(E15&lt;0,F15=0),100%)))))))</f>
        <v>0</v>
      </c>
      <c r="G19" s="154">
        <f t="shared" si="4"/>
        <v>0</v>
      </c>
      <c r="H19" s="154">
        <f t="shared" si="4"/>
        <v>0</v>
      </c>
      <c r="I19" s="154">
        <f t="shared" si="4"/>
        <v>0</v>
      </c>
      <c r="J19" s="154">
        <f t="shared" si="4"/>
        <v>0</v>
      </c>
      <c r="K19" s="154">
        <f t="shared" si="4"/>
        <v>0</v>
      </c>
    </row>
    <row r="20" spans="2:11" s="86" customFormat="1" ht="12.75" customHeight="1" x14ac:dyDescent="0.3"/>
    <row r="21" spans="2:11" s="86" customFormat="1" ht="12.75" customHeight="1" thickBot="1" x14ac:dyDescent="0.35">
      <c r="B21" s="84" t="s">
        <v>132</v>
      </c>
      <c r="C21" s="162"/>
      <c r="D21" s="70">
        <f>D16</f>
        <v>2020</v>
      </c>
      <c r="E21" s="70">
        <f t="shared" ref="E21:K21" si="5">E16</f>
        <v>2021</v>
      </c>
      <c r="F21" s="70" t="str">
        <f t="shared" si="5"/>
        <v>2022 pr</v>
      </c>
      <c r="G21" s="70" t="str">
        <f t="shared" si="5"/>
        <v>2023 pr</v>
      </c>
      <c r="H21" s="70" t="str">
        <f t="shared" si="5"/>
        <v>2024 pr</v>
      </c>
      <c r="I21" s="70" t="str">
        <f t="shared" si="5"/>
        <v>2025 pr</v>
      </c>
      <c r="J21" s="70" t="str">
        <f t="shared" si="5"/>
        <v>2026 pr</v>
      </c>
      <c r="K21" s="70" t="str">
        <f t="shared" si="5"/>
        <v>2027 pr</v>
      </c>
    </row>
    <row r="22" spans="2:11" s="86" customFormat="1" ht="12.75" customHeight="1" x14ac:dyDescent="0.3">
      <c r="B22" s="92" t="s">
        <v>133</v>
      </c>
      <c r="C22" s="90"/>
      <c r="D22" s="161">
        <f>SUM(D23:D24)</f>
        <v>0</v>
      </c>
      <c r="E22" s="161">
        <f t="shared" ref="E22:K22" si="6">SUM(E23:E24)</f>
        <v>0</v>
      </c>
      <c r="F22" s="161">
        <f t="shared" si="6"/>
        <v>0</v>
      </c>
      <c r="G22" s="161">
        <f t="shared" si="6"/>
        <v>0</v>
      </c>
      <c r="H22" s="161">
        <f t="shared" si="6"/>
        <v>0</v>
      </c>
      <c r="I22" s="161">
        <f t="shared" si="6"/>
        <v>0</v>
      </c>
      <c r="J22" s="161">
        <f t="shared" si="6"/>
        <v>0</v>
      </c>
      <c r="K22" s="161">
        <f t="shared" si="6"/>
        <v>0</v>
      </c>
    </row>
    <row r="23" spans="2:11" s="86" customFormat="1" ht="12.75" customHeight="1" x14ac:dyDescent="0.3">
      <c r="B23" s="89" t="s">
        <v>127</v>
      </c>
      <c r="C23" s="90"/>
      <c r="D23" s="91">
        <f>'MA aruanne - detailne'!D88+'MA aruanne - detailne'!D89</f>
        <v>0</v>
      </c>
      <c r="E23" s="91">
        <f>'MA aruanne - detailne'!E88+'MA aruanne - detailne'!E89</f>
        <v>0</v>
      </c>
      <c r="F23" s="91">
        <f>'MA aruanne - detailne'!F88+'MA aruanne - detailne'!F89</f>
        <v>0</v>
      </c>
      <c r="G23" s="91">
        <f>'MA aruanne - detailne'!G88+'MA aruanne - detailne'!G89</f>
        <v>0</v>
      </c>
      <c r="H23" s="91">
        <f>'MA aruanne - detailne'!H88+'MA aruanne - detailne'!H89</f>
        <v>0</v>
      </c>
      <c r="I23" s="91">
        <f>'MA aruanne - detailne'!I88+'MA aruanne - detailne'!I89</f>
        <v>0</v>
      </c>
      <c r="J23" s="91">
        <f>'MA aruanne - detailne'!J88+'MA aruanne - detailne'!J89</f>
        <v>0</v>
      </c>
      <c r="K23" s="91">
        <f>'MA aruanne - detailne'!K88+'MA aruanne - detailne'!K89</f>
        <v>0</v>
      </c>
    </row>
    <row r="24" spans="2:11" s="86" customFormat="1" ht="12.75" customHeight="1" x14ac:dyDescent="0.3">
      <c r="B24" s="89" t="s">
        <v>128</v>
      </c>
      <c r="C24" s="90"/>
      <c r="D24" s="91">
        <f>'MA aruanne - detailne'!D60</f>
        <v>0</v>
      </c>
      <c r="E24" s="91">
        <f>'MA aruanne - detailne'!E60</f>
        <v>0</v>
      </c>
      <c r="F24" s="91">
        <f>'MA aruanne - detailne'!F60</f>
        <v>0</v>
      </c>
      <c r="G24" s="91">
        <f>'MA aruanne - detailne'!G60</f>
        <v>0</v>
      </c>
      <c r="H24" s="91">
        <f>'MA aruanne - detailne'!H60</f>
        <v>0</v>
      </c>
      <c r="I24" s="91">
        <f>'MA aruanne - detailne'!I60</f>
        <v>0</v>
      </c>
      <c r="J24" s="91">
        <f>'MA aruanne - detailne'!J60</f>
        <v>0</v>
      </c>
      <c r="K24" s="91">
        <f>'MA aruanne - detailne'!K60</f>
        <v>0</v>
      </c>
    </row>
    <row r="25" spans="2:11" s="86" customFormat="1" ht="12.75" customHeight="1" thickBot="1" x14ac:dyDescent="0.35">
      <c r="B25" s="148" t="s">
        <v>129</v>
      </c>
      <c r="C25" s="163">
        <v>1.25</v>
      </c>
      <c r="D25" s="149" t="str">
        <f>IF(D22=0,"-",ROUND(D15/D22,2))</f>
        <v>-</v>
      </c>
      <c r="E25" s="149" t="str">
        <f t="shared" ref="E25:K25" si="7">IF(E22=0,"-",ROUND(E15/E22,2))</f>
        <v>-</v>
      </c>
      <c r="F25" s="149" t="str">
        <f t="shared" si="7"/>
        <v>-</v>
      </c>
      <c r="G25" s="149" t="str">
        <f t="shared" si="7"/>
        <v>-</v>
      </c>
      <c r="H25" s="149" t="str">
        <f t="shared" si="7"/>
        <v>-</v>
      </c>
      <c r="I25" s="149" t="str">
        <f t="shared" si="7"/>
        <v>-</v>
      </c>
      <c r="J25" s="149" t="str">
        <f t="shared" si="7"/>
        <v>-</v>
      </c>
      <c r="K25" s="149" t="str">
        <f t="shared" si="7"/>
        <v>-</v>
      </c>
    </row>
    <row r="26" spans="2:11" s="86" customFormat="1" ht="12.75" customHeight="1" thickTop="1" x14ac:dyDescent="0.3">
      <c r="B26" s="96" t="s">
        <v>131</v>
      </c>
      <c r="C26" s="97"/>
      <c r="D26" s="98">
        <f>'MA aruanne - detailne'!D20+'MA aruanne - detailne'!D24</f>
        <v>0</v>
      </c>
      <c r="E26" s="98">
        <f>'MA aruanne - detailne'!E20+'MA aruanne - detailne'!E24</f>
        <v>0</v>
      </c>
      <c r="F26" s="98">
        <f>E26+'MA aruanne - detailne'!F82-'MA aruanne - detailne'!F88-'MA aruanne - detailne'!F89</f>
        <v>0</v>
      </c>
      <c r="G26" s="98">
        <f>F26+'MA aruanne - detailne'!G82-'MA aruanne - detailne'!G88-'MA aruanne - detailne'!G89</f>
        <v>0</v>
      </c>
      <c r="H26" s="98">
        <f>G26+'MA aruanne - detailne'!H82-'MA aruanne - detailne'!H88-'MA aruanne - detailne'!H89</f>
        <v>0</v>
      </c>
      <c r="I26" s="98">
        <f>H26+'MA aruanne - detailne'!I82-'MA aruanne - detailne'!I88-'MA aruanne - detailne'!I89</f>
        <v>0</v>
      </c>
      <c r="J26" s="98">
        <f>I26+'MA aruanne - detailne'!J82-'MA aruanne - detailne'!J88-'MA aruanne - detailne'!J89</f>
        <v>0</v>
      </c>
      <c r="K26" s="98">
        <f>J26+'MA aruanne - detailne'!K82-'MA aruanne - detailne'!K88-'MA aruanne - detailne'!K89</f>
        <v>0</v>
      </c>
    </row>
    <row r="27" spans="2:11" ht="12.75" customHeight="1" x14ac:dyDescent="0.3">
      <c r="D27" s="101"/>
    </row>
    <row r="28" spans="2:11" s="86" customFormat="1" ht="12.75" customHeight="1" thickBot="1" x14ac:dyDescent="0.35">
      <c r="B28" s="84" t="s">
        <v>72</v>
      </c>
      <c r="C28" s="69"/>
      <c r="D28" s="70">
        <f>D2</f>
        <v>2020</v>
      </c>
      <c r="E28" s="70">
        <f>E2</f>
        <v>2021</v>
      </c>
    </row>
    <row r="29" spans="2:11" ht="12.75" customHeight="1" x14ac:dyDescent="0.3">
      <c r="B29" s="72" t="s">
        <v>34</v>
      </c>
      <c r="C29" s="71"/>
      <c r="D29" s="72"/>
      <c r="E29" s="72"/>
    </row>
    <row r="30" spans="2:11" ht="12.75" customHeight="1" x14ac:dyDescent="0.3">
      <c r="B30" s="102" t="s">
        <v>8</v>
      </c>
      <c r="C30" s="73">
        <v>1.25</v>
      </c>
      <c r="D30" s="74" t="str">
        <f>IF(D8=0,"-",ROUND(D4/D8,2))</f>
        <v>-</v>
      </c>
      <c r="E30" s="74" t="str">
        <f>IF(E8=0,"-",ROUND(E4/E8,2))</f>
        <v>-</v>
      </c>
    </row>
    <row r="31" spans="2:11" ht="12.75" customHeight="1" x14ac:dyDescent="0.3">
      <c r="B31" s="72" t="s">
        <v>47</v>
      </c>
      <c r="C31" s="71"/>
      <c r="D31" s="150"/>
      <c r="E31" s="150"/>
    </row>
    <row r="32" spans="2:11" s="104" customFormat="1" ht="12.75" customHeight="1" x14ac:dyDescent="0.3">
      <c r="B32" s="103" t="s">
        <v>31</v>
      </c>
      <c r="C32" s="75">
        <v>0.9</v>
      </c>
      <c r="D32" s="74" t="str">
        <f>IF(D8=0,"-",ROUND((D4-'MA aruanne - detailne'!D8)/D8,2))</f>
        <v>-</v>
      </c>
      <c r="E32" s="74" t="str">
        <f>IF(E8=0,"-",ROUND((E4-'MA aruanne - detailne'!E8)/E8,2))</f>
        <v>-</v>
      </c>
    </row>
    <row r="33" spans="2:11" ht="12.75" customHeight="1" x14ac:dyDescent="0.3">
      <c r="B33" s="72" t="s">
        <v>16</v>
      </c>
      <c r="C33" s="71"/>
      <c r="D33" s="150"/>
      <c r="E33" s="150"/>
    </row>
    <row r="34" spans="2:11" ht="12.75" customHeight="1" x14ac:dyDescent="0.3">
      <c r="B34" s="102" t="s">
        <v>32</v>
      </c>
      <c r="C34" s="73">
        <v>0</v>
      </c>
      <c r="D34" s="76">
        <f>D4-D8</f>
        <v>0</v>
      </c>
      <c r="E34" s="76">
        <f>E4-E8</f>
        <v>0</v>
      </c>
    </row>
    <row r="35" spans="2:11" ht="12.75" customHeight="1" x14ac:dyDescent="0.3">
      <c r="B35" s="105" t="s">
        <v>57</v>
      </c>
      <c r="C35" s="77"/>
      <c r="D35" s="151"/>
      <c r="E35" s="151"/>
    </row>
    <row r="36" spans="2:11" ht="27" thickBot="1" x14ac:dyDescent="0.35">
      <c r="B36" s="106" t="s">
        <v>58</v>
      </c>
      <c r="C36" s="78">
        <v>0.3</v>
      </c>
      <c r="D36" s="79" t="str">
        <f>IF(D3=0,"-",ROUND(D26/D3,2))</f>
        <v>-</v>
      </c>
      <c r="E36" s="79" t="str">
        <f>IF(E3=0,"-",ROUND(E26/E3,2))</f>
        <v>-</v>
      </c>
      <c r="F36" s="107"/>
      <c r="G36" s="108"/>
      <c r="H36" s="108"/>
      <c r="I36" s="108"/>
      <c r="J36" s="108"/>
      <c r="K36" s="108"/>
    </row>
    <row r="37" spans="2:11" ht="12.75" customHeight="1" thickTop="1" x14ac:dyDescent="0.3">
      <c r="B37" s="72" t="s">
        <v>13</v>
      </c>
      <c r="C37" s="71"/>
      <c r="D37" s="153"/>
      <c r="E37" s="153"/>
      <c r="F37" s="153"/>
      <c r="G37" s="153"/>
      <c r="H37" s="153"/>
      <c r="I37" s="153"/>
      <c r="J37" s="153"/>
      <c r="K37" s="153"/>
    </row>
    <row r="38" spans="2:11" ht="13.2" x14ac:dyDescent="0.3">
      <c r="B38" s="102" t="s">
        <v>9</v>
      </c>
      <c r="C38" s="73">
        <v>1.25</v>
      </c>
      <c r="D38" s="74" t="str">
        <f>IF(ABS(D23+D24)=0,"-",ROUND(D15/ABS(D23+D24),2))</f>
        <v>-</v>
      </c>
      <c r="E38" s="74" t="str">
        <f t="shared" ref="E38:K38" si="8">IF(ABS(E23+E24)=0,"-",ROUND(E15/ABS(E23+E24),2))</f>
        <v>-</v>
      </c>
      <c r="F38" s="74" t="str">
        <f t="shared" si="8"/>
        <v>-</v>
      </c>
      <c r="G38" s="74" t="str">
        <f t="shared" si="8"/>
        <v>-</v>
      </c>
      <c r="H38" s="74" t="str">
        <f t="shared" si="8"/>
        <v>-</v>
      </c>
      <c r="I38" s="74" t="str">
        <f t="shared" si="8"/>
        <v>-</v>
      </c>
      <c r="J38" s="74" t="str">
        <f t="shared" si="8"/>
        <v>-</v>
      </c>
      <c r="K38" s="74" t="str">
        <f t="shared" si="8"/>
        <v>-</v>
      </c>
    </row>
    <row r="39" spans="2:11" ht="26.4" x14ac:dyDescent="0.3">
      <c r="B39" s="102" t="s">
        <v>144</v>
      </c>
      <c r="C39" s="73">
        <v>5</v>
      </c>
      <c r="D39" s="74" t="str">
        <f>IF(D15=0,"-",IF(D26&lt;0,0,ROUND(D26/D15,2)))</f>
        <v>-</v>
      </c>
      <c r="E39" s="74" t="str">
        <f t="shared" ref="E39:K39" si="9">IF(E15=0,"-",IF(E26&lt;0,0,ROUND(E26/E15,2)))</f>
        <v>-</v>
      </c>
      <c r="F39" s="74" t="str">
        <f t="shared" si="9"/>
        <v>-</v>
      </c>
      <c r="G39" s="74" t="str">
        <f t="shared" si="9"/>
        <v>-</v>
      </c>
      <c r="H39" s="74" t="str">
        <f t="shared" si="9"/>
        <v>-</v>
      </c>
      <c r="I39" s="74" t="str">
        <f t="shared" si="9"/>
        <v>-</v>
      </c>
      <c r="J39" s="74" t="str">
        <f t="shared" si="9"/>
        <v>-</v>
      </c>
      <c r="K39" s="74" t="str">
        <f t="shared" si="9"/>
        <v>-</v>
      </c>
    </row>
    <row r="40" spans="2:11" ht="12.75" customHeight="1" x14ac:dyDescent="0.3">
      <c r="B40" s="81" t="s">
        <v>15</v>
      </c>
      <c r="C40" s="80"/>
      <c r="D40" s="152"/>
      <c r="E40" s="152"/>
      <c r="F40" s="81"/>
      <c r="G40" s="81"/>
      <c r="H40" s="81"/>
      <c r="I40" s="81"/>
      <c r="J40" s="81"/>
      <c r="K40" s="81"/>
    </row>
    <row r="41" spans="2:11" ht="12.75" customHeight="1" x14ac:dyDescent="0.3">
      <c r="B41" s="102" t="s">
        <v>135</v>
      </c>
      <c r="C41" s="82">
        <v>0.1</v>
      </c>
      <c r="D41" s="83" t="str">
        <f>IF(D13=0,"-",ROUND(D15/D13,2))</f>
        <v>-</v>
      </c>
      <c r="E41" s="83" t="str">
        <f t="shared" ref="E41:K41" si="10">IF(E13=0,"-",ROUND(E15/E13,2))</f>
        <v>-</v>
      </c>
      <c r="F41" s="83" t="str">
        <f t="shared" si="10"/>
        <v>-</v>
      </c>
      <c r="G41" s="83" t="str">
        <f t="shared" si="10"/>
        <v>-</v>
      </c>
      <c r="H41" s="83" t="str">
        <f t="shared" si="10"/>
        <v>-</v>
      </c>
      <c r="I41" s="83" t="str">
        <f t="shared" si="10"/>
        <v>-</v>
      </c>
      <c r="J41" s="83" t="str">
        <f t="shared" si="10"/>
        <v>-</v>
      </c>
      <c r="K41" s="83" t="str">
        <f t="shared" si="10"/>
        <v>-</v>
      </c>
    </row>
    <row r="43" spans="2:11" ht="17.25" customHeight="1" x14ac:dyDescent="0.3"/>
  </sheetData>
  <phoneticPr fontId="0" type="noConversion"/>
  <conditionalFormatting sqref="E17">
    <cfRule type="cellIs" dxfId="65" priority="78" stopIfTrue="1" operator="lessThan">
      <formula>0</formula>
    </cfRule>
    <cfRule type="cellIs" dxfId="64" priority="79" stopIfTrue="1" operator="greaterThan">
      <formula>0</formula>
    </cfRule>
  </conditionalFormatting>
  <conditionalFormatting sqref="E18">
    <cfRule type="cellIs" dxfId="63" priority="60" stopIfTrue="1" operator="lessThan">
      <formula>0</formula>
    </cfRule>
    <cfRule type="cellIs" dxfId="62" priority="61" stopIfTrue="1" operator="greaterThan">
      <formula>0</formula>
    </cfRule>
  </conditionalFormatting>
  <conditionalFormatting sqref="E19">
    <cfRule type="cellIs" dxfId="61" priority="58" stopIfTrue="1" operator="lessThan">
      <formula>0</formula>
    </cfRule>
    <cfRule type="cellIs" dxfId="60" priority="59" stopIfTrue="1" operator="greaterThan">
      <formula>0</formula>
    </cfRule>
  </conditionalFormatting>
  <conditionalFormatting sqref="F17:K17">
    <cfRule type="cellIs" dxfId="59" priority="56" stopIfTrue="1" operator="lessThan">
      <formula>0</formula>
    </cfRule>
    <cfRule type="cellIs" dxfId="58" priority="57" stopIfTrue="1" operator="greaterThan">
      <formula>0</formula>
    </cfRule>
  </conditionalFormatting>
  <conditionalFormatting sqref="F18:K18">
    <cfRule type="cellIs" dxfId="57" priority="54" stopIfTrue="1" operator="lessThan">
      <formula>0</formula>
    </cfRule>
    <cfRule type="cellIs" dxfId="56" priority="55" stopIfTrue="1" operator="greaterThan">
      <formula>0</formula>
    </cfRule>
  </conditionalFormatting>
  <conditionalFormatting sqref="F19:K19">
    <cfRule type="cellIs" dxfId="55" priority="52" stopIfTrue="1" operator="lessThan">
      <formula>0</formula>
    </cfRule>
    <cfRule type="cellIs" dxfId="54" priority="53" stopIfTrue="1" operator="greaterThan">
      <formula>0</formula>
    </cfRule>
  </conditionalFormatting>
  <conditionalFormatting sqref="E25:F25">
    <cfRule type="cellIs" dxfId="53" priority="42" stopIfTrue="1" operator="lessThan">
      <formula>1.25</formula>
    </cfRule>
    <cfRule type="cellIs" dxfId="52" priority="43" stopIfTrue="1" operator="greaterThanOrEqual">
      <formula>1.25</formula>
    </cfRule>
  </conditionalFormatting>
  <conditionalFormatting sqref="D30">
    <cfRule type="iconSet" priority="39">
      <iconSet iconSet="3Arrows">
        <cfvo type="percent" val="0"/>
        <cfvo type="num" val="$C$30"/>
        <cfvo type="num" val="$C$30" gte="0"/>
      </iconSet>
    </cfRule>
  </conditionalFormatting>
  <conditionalFormatting sqref="D34">
    <cfRule type="iconSet" priority="38">
      <iconSet iconSet="3Arrows">
        <cfvo type="percent" val="0"/>
        <cfvo type="num" val="$C$34"/>
        <cfvo type="num" val="$C$34" gte="0"/>
      </iconSet>
    </cfRule>
  </conditionalFormatting>
  <conditionalFormatting sqref="D32">
    <cfRule type="iconSet" priority="36">
      <iconSet iconSet="3Arrows">
        <cfvo type="percent" val="0"/>
        <cfvo type="num" val="$C$32"/>
        <cfvo type="num" val="$C$32" gte="0"/>
      </iconSet>
    </cfRule>
  </conditionalFormatting>
  <conditionalFormatting sqref="D36">
    <cfRule type="iconSet" priority="34">
      <iconSet iconSet="3Arrows" reverse="1">
        <cfvo type="percent" val="0"/>
        <cfvo type="num" val="$C$36"/>
        <cfvo type="num" val="$C$36" gte="0"/>
      </iconSet>
    </cfRule>
  </conditionalFormatting>
  <conditionalFormatting sqref="D38">
    <cfRule type="iconSet" priority="33">
      <iconSet iconSet="3Arrows">
        <cfvo type="percent" val="0"/>
        <cfvo type="num" val="$C$38"/>
        <cfvo type="num" val="$C$38" gte="0"/>
      </iconSet>
    </cfRule>
  </conditionalFormatting>
  <conditionalFormatting sqref="E30">
    <cfRule type="iconSet" priority="24">
      <iconSet iconSet="3Arrows">
        <cfvo type="percent" val="0"/>
        <cfvo type="num" val="$C$30"/>
        <cfvo type="num" val="$C$30" gte="0"/>
      </iconSet>
    </cfRule>
  </conditionalFormatting>
  <conditionalFormatting sqref="E32">
    <cfRule type="iconSet" priority="23">
      <iconSet iconSet="3Arrows">
        <cfvo type="percent" val="0"/>
        <cfvo type="num" val="$C$32"/>
        <cfvo type="num" val="$C$32" gte="0"/>
      </iconSet>
    </cfRule>
  </conditionalFormatting>
  <conditionalFormatting sqref="E34">
    <cfRule type="iconSet" priority="22">
      <iconSet iconSet="3Arrows">
        <cfvo type="percent" val="0"/>
        <cfvo type="num" val="$C$34"/>
        <cfvo type="num" val="$C$34" gte="0"/>
      </iconSet>
    </cfRule>
  </conditionalFormatting>
  <conditionalFormatting sqref="E36">
    <cfRule type="iconSet" priority="21">
      <iconSet iconSet="3Arrows" reverse="1">
        <cfvo type="percent" val="0"/>
        <cfvo type="num" val="$C$36"/>
        <cfvo type="num" val="$C$36" gte="0"/>
      </iconSet>
    </cfRule>
  </conditionalFormatting>
  <conditionalFormatting sqref="E38:K38">
    <cfRule type="iconSet" priority="19">
      <iconSet iconSet="3Arrows">
        <cfvo type="percent" val="0"/>
        <cfvo type="num" val="$C$38"/>
        <cfvo type="num" val="$C$38" gte="0"/>
      </iconSet>
    </cfRule>
  </conditionalFormatting>
  <conditionalFormatting sqref="F25">
    <cfRule type="cellIs" dxfId="51" priority="15" stopIfTrue="1" operator="equal">
      <formula>1.25</formula>
    </cfRule>
  </conditionalFormatting>
  <conditionalFormatting sqref="E25">
    <cfRule type="cellIs" dxfId="50" priority="14" stopIfTrue="1" operator="equal">
      <formula>1.25</formula>
    </cfRule>
  </conditionalFormatting>
  <conditionalFormatting sqref="D25">
    <cfRule type="cellIs" dxfId="49" priority="12" stopIfTrue="1" operator="lessThan">
      <formula>1.25</formula>
    </cfRule>
    <cfRule type="cellIs" dxfId="48" priority="13" stopIfTrue="1" operator="greaterThanOrEqual">
      <formula>1.25</formula>
    </cfRule>
  </conditionalFormatting>
  <conditionalFormatting sqref="D25">
    <cfRule type="cellIs" dxfId="47" priority="11" stopIfTrue="1" operator="equal">
      <formula>1.25</formula>
    </cfRule>
  </conditionalFormatting>
  <conditionalFormatting sqref="G25:K25">
    <cfRule type="cellIs" dxfId="46" priority="9" stopIfTrue="1" operator="lessThan">
      <formula>1.25</formula>
    </cfRule>
    <cfRule type="cellIs" dxfId="45" priority="10" stopIfTrue="1" operator="greaterThanOrEqual">
      <formula>1.25</formula>
    </cfRule>
  </conditionalFormatting>
  <conditionalFormatting sqref="G25:K25">
    <cfRule type="cellIs" dxfId="44" priority="8" stopIfTrue="1" operator="equal">
      <formula>1.25</formula>
    </cfRule>
  </conditionalFormatting>
  <conditionalFormatting sqref="D41">
    <cfRule type="iconSet" priority="7">
      <iconSet iconSet="3Arrows">
        <cfvo type="percent" val="0"/>
        <cfvo type="num" val="$C$41"/>
        <cfvo type="num" val="$C$41" gte="0"/>
      </iconSet>
    </cfRule>
  </conditionalFormatting>
  <conditionalFormatting sqref="E41:K41">
    <cfRule type="iconSet" priority="2">
      <iconSet iconSet="3Arrows">
        <cfvo type="percent" val="0"/>
        <cfvo type="num" val="$C$41"/>
        <cfvo type="num" val="$C$41" gte="0"/>
      </iconSet>
    </cfRule>
  </conditionalFormatting>
  <pageMargins left="0.7" right="0.7" top="0.75" bottom="0.75" header="0.3" footer="0.3"/>
  <pageSetup paperSize="9" orientation="landscape"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iconSet" priority="18" id="{6FD4D78D-173D-4530-AA9A-F82AED16F9A5}">
            <x14:iconSet iconSet="3Arrows" custom="1">
              <x14:cfvo type="percent">
                <xm:f>0</xm:f>
              </x14:cfvo>
              <x14:cfvo type="num">
                <xm:f>$C$39</xm:f>
              </x14:cfvo>
              <x14:cfvo type="num" gte="0">
                <xm:f>$C$39</xm:f>
              </x14:cfvo>
              <x14:cfIcon iconSet="3Arrows" iconId="2"/>
              <x14:cfIcon iconSet="3Arrows" iconId="1"/>
              <x14:cfIcon iconSet="3Arrows" iconId="0"/>
            </x14:iconSet>
          </x14:cfRule>
          <xm:sqref>D39</xm:sqref>
        </x14:conditionalFormatting>
        <x14:conditionalFormatting xmlns:xm="http://schemas.microsoft.com/office/excel/2006/main">
          <x14:cfRule type="iconSet" priority="1" id="{5ACE0FCC-3D7B-4168-BAAB-AE30F27CF526}">
            <x14:iconSet iconSet="3Arrows" custom="1">
              <x14:cfvo type="percent">
                <xm:f>0</xm:f>
              </x14:cfvo>
              <x14:cfvo type="num">
                <xm:f>$C$39</xm:f>
              </x14:cfvo>
              <x14:cfvo type="num" gte="0">
                <xm:f>$C$39</xm:f>
              </x14:cfvo>
              <x14:cfIcon iconSet="3Arrows" iconId="2"/>
              <x14:cfIcon iconSet="3Arrows" iconId="1"/>
              <x14:cfIcon iconSet="3Arrows" iconId="0"/>
            </x14:iconSet>
          </x14:cfRule>
          <xm:sqref>E39:K39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54"/>
  <sheetViews>
    <sheetView topLeftCell="A4" workbookViewId="0">
      <selection activeCell="B17" sqref="B17"/>
    </sheetView>
  </sheetViews>
  <sheetFormatPr defaultRowHeight="14.4" x14ac:dyDescent="0.3"/>
  <cols>
    <col min="1" max="1" width="19.33203125" customWidth="1"/>
    <col min="2" max="2" width="88.109375" style="113" customWidth="1"/>
    <col min="3" max="4" width="9.109375" style="136"/>
    <col min="5" max="5" width="9.109375" style="136" customWidth="1"/>
    <col min="6" max="6" width="14.5546875" customWidth="1"/>
  </cols>
  <sheetData>
    <row r="2" spans="1:7" x14ac:dyDescent="0.3">
      <c r="A2" s="122" t="s">
        <v>96</v>
      </c>
    </row>
    <row r="3" spans="1:7" ht="28.8" x14ac:dyDescent="0.3">
      <c r="C3" s="137" t="s">
        <v>75</v>
      </c>
      <c r="D3" s="137" t="s">
        <v>77</v>
      </c>
      <c r="E3" s="137" t="s">
        <v>76</v>
      </c>
    </row>
    <row r="4" spans="1:7" ht="15" customHeight="1" x14ac:dyDescent="0.3">
      <c r="A4" s="115" t="s">
        <v>59</v>
      </c>
      <c r="B4" s="116" t="s">
        <v>78</v>
      </c>
      <c r="C4" s="143"/>
      <c r="D4" s="143"/>
      <c r="E4" s="143"/>
      <c r="F4" s="120"/>
    </row>
    <row r="5" spans="1:7" ht="42" customHeight="1" x14ac:dyDescent="0.3">
      <c r="A5" s="115" t="s">
        <v>97</v>
      </c>
      <c r="B5" s="119"/>
      <c r="C5" s="138"/>
      <c r="D5" s="138"/>
      <c r="E5" s="138"/>
      <c r="F5" s="118"/>
    </row>
    <row r="6" spans="1:7" x14ac:dyDescent="0.3">
      <c r="A6" s="115" t="s">
        <v>60</v>
      </c>
      <c r="B6" s="116" t="s">
        <v>114</v>
      </c>
      <c r="C6" s="143"/>
      <c r="D6" s="143"/>
      <c r="E6" s="121"/>
      <c r="F6" s="121"/>
    </row>
    <row r="7" spans="1:7" ht="28.5" customHeight="1" x14ac:dyDescent="0.3">
      <c r="A7" s="115" t="s">
        <v>97</v>
      </c>
      <c r="B7" s="119"/>
      <c r="C7" s="138"/>
      <c r="D7" s="138"/>
      <c r="E7" s="138"/>
      <c r="F7" s="118"/>
    </row>
    <row r="8" spans="1:7" x14ac:dyDescent="0.3">
      <c r="A8" s="115" t="s">
        <v>61</v>
      </c>
      <c r="B8" s="116" t="s">
        <v>98</v>
      </c>
      <c r="C8" s="143"/>
      <c r="D8" s="143"/>
      <c r="E8" s="143"/>
      <c r="F8" s="144"/>
      <c r="G8" s="120"/>
    </row>
    <row r="9" spans="1:7" ht="28.5" customHeight="1" x14ac:dyDescent="0.3">
      <c r="A9" s="115" t="s">
        <v>97</v>
      </c>
      <c r="B9" s="119"/>
      <c r="C9" s="138"/>
      <c r="D9" s="138"/>
      <c r="E9" s="138"/>
      <c r="F9" s="118"/>
    </row>
    <row r="10" spans="1:7" ht="28.8" x14ac:dyDescent="0.3">
      <c r="A10" s="115" t="s">
        <v>62</v>
      </c>
      <c r="B10" s="116" t="s">
        <v>117</v>
      </c>
      <c r="C10" s="143"/>
      <c r="D10" s="143"/>
      <c r="E10" s="121"/>
      <c r="F10" s="121"/>
    </row>
    <row r="11" spans="1:7" ht="42" customHeight="1" x14ac:dyDescent="0.3">
      <c r="A11" s="115" t="s">
        <v>97</v>
      </c>
      <c r="B11" s="119"/>
      <c r="C11" s="138"/>
      <c r="D11" s="138"/>
      <c r="E11" s="138"/>
      <c r="F11" s="118"/>
    </row>
    <row r="12" spans="1:7" x14ac:dyDescent="0.3">
      <c r="A12" s="115" t="s">
        <v>63</v>
      </c>
      <c r="B12" s="116" t="s">
        <v>92</v>
      </c>
      <c r="C12" s="143"/>
      <c r="D12" s="143"/>
      <c r="E12" s="143"/>
      <c r="F12" s="121"/>
    </row>
    <row r="13" spans="1:7" ht="28.5" customHeight="1" x14ac:dyDescent="0.3">
      <c r="A13" s="115" t="s">
        <v>97</v>
      </c>
      <c r="B13" s="119"/>
      <c r="C13" s="138"/>
      <c r="D13" s="138"/>
      <c r="E13" s="138"/>
      <c r="F13" s="114"/>
    </row>
    <row r="14" spans="1:7" ht="28.8" x14ac:dyDescent="0.3">
      <c r="A14" s="115" t="s">
        <v>69</v>
      </c>
      <c r="B14" s="116" t="s">
        <v>105</v>
      </c>
      <c r="C14" s="143"/>
      <c r="D14" s="143"/>
      <c r="E14" s="121"/>
      <c r="F14" s="121"/>
    </row>
    <row r="15" spans="1:7" ht="42" customHeight="1" x14ac:dyDescent="0.3">
      <c r="A15" s="115" t="s">
        <v>97</v>
      </c>
      <c r="B15" s="119"/>
      <c r="C15" s="138"/>
      <c r="D15" s="138"/>
      <c r="E15" s="138"/>
      <c r="F15" s="114"/>
    </row>
    <row r="16" spans="1:7" ht="28.8" x14ac:dyDescent="0.3">
      <c r="A16" s="115" t="s">
        <v>85</v>
      </c>
      <c r="B16" s="116" t="s">
        <v>106</v>
      </c>
      <c r="C16" s="143"/>
      <c r="D16" s="143"/>
      <c r="E16" s="121"/>
      <c r="F16" s="121"/>
    </row>
    <row r="17" spans="1:6" ht="42" customHeight="1" x14ac:dyDescent="0.3">
      <c r="A17" s="115" t="s">
        <v>97</v>
      </c>
      <c r="B17" s="119"/>
      <c r="C17" s="138"/>
      <c r="D17" s="138"/>
      <c r="E17" s="138"/>
      <c r="F17" s="114"/>
    </row>
    <row r="18" spans="1:6" x14ac:dyDescent="0.3">
      <c r="A18" s="115" t="s">
        <v>86</v>
      </c>
      <c r="B18" s="116" t="s">
        <v>79</v>
      </c>
      <c r="C18" s="143"/>
      <c r="D18" s="143"/>
      <c r="E18" s="121"/>
      <c r="F18" s="121"/>
    </row>
    <row r="19" spans="1:6" ht="40.5" customHeight="1" x14ac:dyDescent="0.3">
      <c r="A19" s="115" t="s">
        <v>97</v>
      </c>
      <c r="B19" s="119"/>
      <c r="C19" s="138"/>
      <c r="D19" s="138"/>
      <c r="E19" s="138"/>
      <c r="F19" s="114"/>
    </row>
    <row r="20" spans="1:6" x14ac:dyDescent="0.3">
      <c r="A20" s="115" t="s">
        <v>87</v>
      </c>
      <c r="B20" s="116" t="s">
        <v>80</v>
      </c>
      <c r="C20" s="143"/>
      <c r="D20" s="143"/>
      <c r="E20" s="143"/>
    </row>
    <row r="21" spans="1:6" ht="28.5" customHeight="1" x14ac:dyDescent="0.3">
      <c r="A21" s="115" t="s">
        <v>97</v>
      </c>
      <c r="B21" s="139"/>
      <c r="C21" s="138"/>
      <c r="D21" s="138"/>
      <c r="E21" s="138"/>
    </row>
    <row r="22" spans="1:6" x14ac:dyDescent="0.3">
      <c r="A22" s="115" t="s">
        <v>88</v>
      </c>
      <c r="B22" s="116" t="s">
        <v>81</v>
      </c>
      <c r="C22" s="143"/>
      <c r="D22" s="143"/>
      <c r="E22" s="143"/>
    </row>
    <row r="23" spans="1:6" ht="28.5" customHeight="1" x14ac:dyDescent="0.3">
      <c r="A23" s="115" t="s">
        <v>97</v>
      </c>
      <c r="B23" s="139"/>
      <c r="C23" s="138"/>
      <c r="D23" s="138"/>
      <c r="E23" s="138"/>
    </row>
    <row r="24" spans="1:6" ht="15" customHeight="1" x14ac:dyDescent="0.3">
      <c r="A24" s="115" t="s">
        <v>89</v>
      </c>
      <c r="B24" s="116" t="s">
        <v>82</v>
      </c>
      <c r="C24" s="143"/>
      <c r="D24" s="143"/>
      <c r="E24" s="121"/>
      <c r="F24" s="121"/>
    </row>
    <row r="25" spans="1:6" ht="28.5" customHeight="1" x14ac:dyDescent="0.3">
      <c r="A25" s="115" t="s">
        <v>97</v>
      </c>
      <c r="B25" s="119"/>
      <c r="C25" s="138"/>
      <c r="D25" s="138"/>
      <c r="E25" s="138"/>
      <c r="F25" s="114"/>
    </row>
    <row r="26" spans="1:6" ht="15" customHeight="1" x14ac:dyDescent="0.3">
      <c r="A26" s="115" t="s">
        <v>90</v>
      </c>
      <c r="B26" s="116" t="s">
        <v>83</v>
      </c>
      <c r="C26" s="143"/>
      <c r="D26" s="143"/>
      <c r="E26" s="143"/>
    </row>
    <row r="27" spans="1:6" ht="28.5" customHeight="1" x14ac:dyDescent="0.3">
      <c r="A27" s="115" t="s">
        <v>97</v>
      </c>
      <c r="B27" s="119"/>
      <c r="C27" s="138"/>
      <c r="D27" s="138"/>
      <c r="E27" s="138"/>
    </row>
    <row r="28" spans="1:6" ht="28.5" customHeight="1" x14ac:dyDescent="0.3">
      <c r="A28" s="123" t="s">
        <v>99</v>
      </c>
      <c r="B28" s="116"/>
      <c r="C28" s="138"/>
      <c r="D28" s="138"/>
      <c r="E28" s="138"/>
    </row>
    <row r="29" spans="1:6" ht="43.2" x14ac:dyDescent="0.3">
      <c r="A29" s="115"/>
      <c r="B29" s="145" t="s">
        <v>159</v>
      </c>
      <c r="C29" s="138"/>
      <c r="D29" s="138"/>
      <c r="E29" s="138"/>
    </row>
    <row r="30" spans="1:6" ht="75" customHeight="1" x14ac:dyDescent="0.3">
      <c r="A30" s="115" t="s">
        <v>100</v>
      </c>
      <c r="B30" s="116"/>
      <c r="C30" s="138"/>
      <c r="D30" s="138"/>
      <c r="E30" s="138"/>
    </row>
    <row r="31" spans="1:6" ht="33" customHeight="1" x14ac:dyDescent="0.3">
      <c r="A31" s="115"/>
      <c r="B31" s="145" t="s">
        <v>160</v>
      </c>
      <c r="C31" s="138"/>
      <c r="D31" s="138"/>
      <c r="E31" s="138"/>
    </row>
    <row r="32" spans="1:6" ht="75" customHeight="1" x14ac:dyDescent="0.3">
      <c r="A32" s="115" t="s">
        <v>100</v>
      </c>
      <c r="B32" s="116"/>
      <c r="C32" s="138"/>
      <c r="D32" s="138"/>
      <c r="E32" s="138"/>
    </row>
    <row r="33" spans="1:6" ht="43.2" x14ac:dyDescent="0.3">
      <c r="A33" s="115"/>
      <c r="B33" s="145" t="s">
        <v>104</v>
      </c>
      <c r="C33" s="138"/>
      <c r="D33" s="138"/>
      <c r="E33" s="138"/>
    </row>
    <row r="34" spans="1:6" ht="78" customHeight="1" x14ac:dyDescent="0.3">
      <c r="A34" s="115" t="s">
        <v>100</v>
      </c>
      <c r="B34" s="116"/>
      <c r="C34" s="138"/>
      <c r="D34" s="138"/>
      <c r="E34" s="138"/>
    </row>
    <row r="35" spans="1:6" ht="57.6" x14ac:dyDescent="0.3">
      <c r="A35" s="115"/>
      <c r="B35" s="145" t="s">
        <v>113</v>
      </c>
      <c r="C35" s="138"/>
      <c r="D35" s="138"/>
      <c r="E35" s="138"/>
    </row>
    <row r="36" spans="1:6" ht="78" customHeight="1" x14ac:dyDescent="0.3">
      <c r="A36" s="115" t="s">
        <v>100</v>
      </c>
      <c r="B36" s="116"/>
      <c r="C36" s="138"/>
      <c r="D36" s="138"/>
      <c r="E36" s="138"/>
    </row>
    <row r="37" spans="1:6" ht="28.8" x14ac:dyDescent="0.3">
      <c r="A37" s="115"/>
      <c r="B37" s="145" t="s">
        <v>110</v>
      </c>
      <c r="C37" s="138"/>
      <c r="D37" s="138"/>
      <c r="E37" s="138"/>
    </row>
    <row r="38" spans="1:6" ht="78" customHeight="1" x14ac:dyDescent="0.3">
      <c r="A38" s="115" t="s">
        <v>100</v>
      </c>
      <c r="B38" s="116"/>
      <c r="C38" s="138"/>
      <c r="D38" s="138"/>
      <c r="E38" s="138"/>
    </row>
    <row r="39" spans="1:6" x14ac:dyDescent="0.3">
      <c r="A39" s="115" t="s">
        <v>91</v>
      </c>
      <c r="B39" s="145" t="s">
        <v>108</v>
      </c>
      <c r="C39" s="143"/>
      <c r="D39" s="143"/>
      <c r="E39" s="121"/>
      <c r="F39" s="121"/>
    </row>
    <row r="40" spans="1:6" ht="80.25" customHeight="1" x14ac:dyDescent="0.3">
      <c r="A40" s="125" t="s">
        <v>107</v>
      </c>
      <c r="B40" s="116"/>
      <c r="C40" s="138"/>
      <c r="D40" s="138"/>
      <c r="E40" s="138"/>
      <c r="F40" s="114"/>
    </row>
    <row r="41" spans="1:6" x14ac:dyDescent="0.3">
      <c r="A41" s="115" t="s">
        <v>93</v>
      </c>
      <c r="B41" s="145" t="s">
        <v>109</v>
      </c>
      <c r="C41" s="143"/>
      <c r="D41" s="143"/>
      <c r="E41" s="121"/>
      <c r="F41" s="121"/>
    </row>
    <row r="42" spans="1:6" ht="80.25" customHeight="1" x14ac:dyDescent="0.3">
      <c r="A42" s="125" t="s">
        <v>107</v>
      </c>
      <c r="B42" s="116"/>
      <c r="C42" s="138"/>
      <c r="D42" s="138"/>
      <c r="E42" s="138"/>
      <c r="F42" s="114"/>
    </row>
    <row r="43" spans="1:6" ht="21.75" customHeight="1" x14ac:dyDescent="0.3">
      <c r="A43" s="120"/>
      <c r="B43" s="117"/>
      <c r="C43" s="138"/>
      <c r="D43" s="138"/>
      <c r="E43" s="138"/>
      <c r="F43" s="114"/>
    </row>
    <row r="44" spans="1:6" x14ac:dyDescent="0.3">
      <c r="A44" s="122" t="s">
        <v>94</v>
      </c>
    </row>
    <row r="45" spans="1:6" x14ac:dyDescent="0.3">
      <c r="A45" s="122"/>
    </row>
    <row r="46" spans="1:6" ht="28.8" x14ac:dyDescent="0.3">
      <c r="A46" s="126" t="s">
        <v>111</v>
      </c>
      <c r="B46" s="145" t="s">
        <v>112</v>
      </c>
      <c r="E46" s="121"/>
      <c r="F46" s="121"/>
    </row>
    <row r="47" spans="1:6" ht="60.75" customHeight="1" x14ac:dyDescent="0.3">
      <c r="A47" s="127" t="s">
        <v>97</v>
      </c>
      <c r="B47" s="116"/>
    </row>
    <row r="48" spans="1:6" x14ac:dyDescent="0.3">
      <c r="B48" s="145" t="s">
        <v>95</v>
      </c>
      <c r="C48" s="143" t="s">
        <v>145</v>
      </c>
      <c r="D48" s="143" t="s">
        <v>145</v>
      </c>
    </row>
    <row r="52" spans="1:1" x14ac:dyDescent="0.3">
      <c r="A52" t="s">
        <v>115</v>
      </c>
    </row>
    <row r="53" spans="1:1" x14ac:dyDescent="0.3">
      <c r="A53" t="s">
        <v>116</v>
      </c>
    </row>
    <row r="54" spans="1:1" x14ac:dyDescent="0.3">
      <c r="A54" t="s">
        <v>118</v>
      </c>
    </row>
  </sheetData>
  <conditionalFormatting sqref="C41">
    <cfRule type="notContainsBlanks" dxfId="43" priority="1" stopIfTrue="1">
      <formula>LEN(TRIM(C41))&gt;0</formula>
    </cfRule>
  </conditionalFormatting>
  <conditionalFormatting sqref="B30">
    <cfRule type="containsBlanks" dxfId="42" priority="39" stopIfTrue="1">
      <formula>LEN(TRIM(B30))=0</formula>
    </cfRule>
  </conditionalFormatting>
  <conditionalFormatting sqref="B32">
    <cfRule type="containsBlanks" dxfId="41" priority="38" stopIfTrue="1">
      <formula>LEN(TRIM(B32))=0</formula>
    </cfRule>
  </conditionalFormatting>
  <conditionalFormatting sqref="B34">
    <cfRule type="containsBlanks" dxfId="40" priority="37" stopIfTrue="1">
      <formula>LEN(TRIM(B34))=0</formula>
    </cfRule>
  </conditionalFormatting>
  <conditionalFormatting sqref="B36">
    <cfRule type="containsBlanks" dxfId="39" priority="36" stopIfTrue="1">
      <formula>LEN(TRIM(B36))=0</formula>
    </cfRule>
  </conditionalFormatting>
  <conditionalFormatting sqref="B38">
    <cfRule type="containsBlanks" dxfId="38" priority="35" stopIfTrue="1">
      <formula>LEN(TRIM(B38))=0</formula>
    </cfRule>
  </conditionalFormatting>
  <conditionalFormatting sqref="B40">
    <cfRule type="containsBlanks" dxfId="37" priority="34" stopIfTrue="1">
      <formula>LEN(TRIM(B40))=0</formula>
    </cfRule>
  </conditionalFormatting>
  <conditionalFormatting sqref="B42">
    <cfRule type="containsBlanks" dxfId="36" priority="33" stopIfTrue="1">
      <formula>LEN(TRIM(B42))=0</formula>
    </cfRule>
  </conditionalFormatting>
  <conditionalFormatting sqref="B47">
    <cfRule type="containsBlanks" dxfId="35" priority="32" stopIfTrue="1">
      <formula>LEN(TRIM(B47))=0</formula>
    </cfRule>
  </conditionalFormatting>
  <conditionalFormatting sqref="C4">
    <cfRule type="notContainsBlanks" dxfId="34" priority="40" stopIfTrue="1">
      <formula>LEN(TRIM(C4))&gt;0</formula>
    </cfRule>
  </conditionalFormatting>
  <conditionalFormatting sqref="D4">
    <cfRule type="notContainsBlanks" dxfId="33" priority="41" stopIfTrue="1">
      <formula>LEN(TRIM(D4))&gt;0</formula>
    </cfRule>
  </conditionalFormatting>
  <conditionalFormatting sqref="E4">
    <cfRule type="notContainsBlanks" dxfId="32" priority="42" stopIfTrue="1">
      <formula>LEN(TRIM(E4))&gt;0</formula>
    </cfRule>
  </conditionalFormatting>
  <conditionalFormatting sqref="C8">
    <cfRule type="notContainsBlanks" dxfId="31" priority="29" stopIfTrue="1">
      <formula>LEN(TRIM(C8))&gt;0</formula>
    </cfRule>
  </conditionalFormatting>
  <conditionalFormatting sqref="D8">
    <cfRule type="notContainsBlanks" dxfId="30" priority="30" stopIfTrue="1">
      <formula>LEN(TRIM(D8))&gt;0</formula>
    </cfRule>
  </conditionalFormatting>
  <conditionalFormatting sqref="E8">
    <cfRule type="notContainsBlanks" dxfId="29" priority="31" stopIfTrue="1">
      <formula>LEN(TRIM(E8))&gt;0</formula>
    </cfRule>
  </conditionalFormatting>
  <conditionalFormatting sqref="C12">
    <cfRule type="notContainsBlanks" dxfId="28" priority="26" stopIfTrue="1">
      <formula>LEN(TRIM(C12))&gt;0</formula>
    </cfRule>
  </conditionalFormatting>
  <conditionalFormatting sqref="D12">
    <cfRule type="notContainsBlanks" dxfId="27" priority="27" stopIfTrue="1">
      <formula>LEN(TRIM(D12))&gt;0</formula>
    </cfRule>
  </conditionalFormatting>
  <conditionalFormatting sqref="E12">
    <cfRule type="notContainsBlanks" dxfId="26" priority="28" stopIfTrue="1">
      <formula>LEN(TRIM(E12))&gt;0</formula>
    </cfRule>
  </conditionalFormatting>
  <conditionalFormatting sqref="C20">
    <cfRule type="notContainsBlanks" dxfId="25" priority="23" stopIfTrue="1">
      <formula>LEN(TRIM(C20))&gt;0</formula>
    </cfRule>
  </conditionalFormatting>
  <conditionalFormatting sqref="D20">
    <cfRule type="notContainsBlanks" dxfId="24" priority="24" stopIfTrue="1">
      <formula>LEN(TRIM(D20))&gt;0</formula>
    </cfRule>
  </conditionalFormatting>
  <conditionalFormatting sqref="E20">
    <cfRule type="notContainsBlanks" dxfId="23" priority="25" stopIfTrue="1">
      <formula>LEN(TRIM(E20))&gt;0</formula>
    </cfRule>
  </conditionalFormatting>
  <conditionalFormatting sqref="C22">
    <cfRule type="notContainsBlanks" dxfId="22" priority="20" stopIfTrue="1">
      <formula>LEN(TRIM(C22))&gt;0</formula>
    </cfRule>
  </conditionalFormatting>
  <conditionalFormatting sqref="D22">
    <cfRule type="notContainsBlanks" dxfId="21" priority="21" stopIfTrue="1">
      <formula>LEN(TRIM(D22))&gt;0</formula>
    </cfRule>
  </conditionalFormatting>
  <conditionalFormatting sqref="E22">
    <cfRule type="notContainsBlanks" dxfId="20" priority="22" stopIfTrue="1">
      <formula>LEN(TRIM(E22))&gt;0</formula>
    </cfRule>
  </conditionalFormatting>
  <conditionalFormatting sqref="C26">
    <cfRule type="notContainsBlanks" dxfId="19" priority="17" stopIfTrue="1">
      <formula>LEN(TRIM(C26))&gt;0</formula>
    </cfRule>
  </conditionalFormatting>
  <conditionalFormatting sqref="D26">
    <cfRule type="notContainsBlanks" dxfId="18" priority="18" stopIfTrue="1">
      <formula>LEN(TRIM(D26))&gt;0</formula>
    </cfRule>
  </conditionalFormatting>
  <conditionalFormatting sqref="E26">
    <cfRule type="notContainsBlanks" dxfId="17" priority="19" stopIfTrue="1">
      <formula>LEN(TRIM(E26))&gt;0</formula>
    </cfRule>
  </conditionalFormatting>
  <conditionalFormatting sqref="C24">
    <cfRule type="notContainsBlanks" dxfId="16" priority="15" stopIfTrue="1">
      <formula>LEN(TRIM(C24))&gt;0</formula>
    </cfRule>
  </conditionalFormatting>
  <conditionalFormatting sqref="D24">
    <cfRule type="notContainsBlanks" dxfId="15" priority="16" stopIfTrue="1">
      <formula>LEN(TRIM(D24))&gt;0</formula>
    </cfRule>
  </conditionalFormatting>
  <conditionalFormatting sqref="C18">
    <cfRule type="notContainsBlanks" dxfId="14" priority="13" stopIfTrue="1">
      <formula>LEN(TRIM(C18))&gt;0</formula>
    </cfRule>
  </conditionalFormatting>
  <conditionalFormatting sqref="D18">
    <cfRule type="notContainsBlanks" dxfId="13" priority="14" stopIfTrue="1">
      <formula>LEN(TRIM(D18))&gt;0</formula>
    </cfRule>
  </conditionalFormatting>
  <conditionalFormatting sqref="C16">
    <cfRule type="notContainsBlanks" dxfId="12" priority="11" stopIfTrue="1">
      <formula>LEN(TRIM(C16))&gt;0</formula>
    </cfRule>
  </conditionalFormatting>
  <conditionalFormatting sqref="D16">
    <cfRule type="notContainsBlanks" dxfId="11" priority="12" stopIfTrue="1">
      <formula>LEN(TRIM(D16))&gt;0</formula>
    </cfRule>
  </conditionalFormatting>
  <conditionalFormatting sqref="C14">
    <cfRule type="notContainsBlanks" dxfId="10" priority="9" stopIfTrue="1">
      <formula>LEN(TRIM(C14))&gt;0</formula>
    </cfRule>
  </conditionalFormatting>
  <conditionalFormatting sqref="D14">
    <cfRule type="notContainsBlanks" dxfId="9" priority="10" stopIfTrue="1">
      <formula>LEN(TRIM(D14))&gt;0</formula>
    </cfRule>
  </conditionalFormatting>
  <conditionalFormatting sqref="C10">
    <cfRule type="notContainsBlanks" dxfId="8" priority="7" stopIfTrue="1">
      <formula>LEN(TRIM(C10))&gt;0</formula>
    </cfRule>
  </conditionalFormatting>
  <conditionalFormatting sqref="D10">
    <cfRule type="notContainsBlanks" dxfId="7" priority="8" stopIfTrue="1">
      <formula>LEN(TRIM(D10))&gt;0</formula>
    </cfRule>
  </conditionalFormatting>
  <conditionalFormatting sqref="C6">
    <cfRule type="notContainsBlanks" dxfId="6" priority="5" stopIfTrue="1">
      <formula>LEN(TRIM(C6))&gt;0</formula>
    </cfRule>
  </conditionalFormatting>
  <conditionalFormatting sqref="D6">
    <cfRule type="notContainsBlanks" dxfId="5" priority="6" stopIfTrue="1">
      <formula>LEN(TRIM(D6))&gt;0</formula>
    </cfRule>
  </conditionalFormatting>
  <conditionalFormatting sqref="C39">
    <cfRule type="notContainsBlanks" dxfId="4" priority="3" stopIfTrue="1">
      <formula>LEN(TRIM(C39))&gt;0</formula>
    </cfRule>
  </conditionalFormatting>
  <conditionalFormatting sqref="D39">
    <cfRule type="notContainsBlanks" dxfId="3" priority="4" stopIfTrue="1">
      <formula>LEN(TRIM(D39))&gt;0</formula>
    </cfRule>
  </conditionalFormatting>
  <conditionalFormatting sqref="D41">
    <cfRule type="notContainsBlanks" dxfId="2" priority="2" stopIfTrue="1">
      <formula>LEN(TRIM(D41))&gt;0</formula>
    </cfRule>
  </conditionalFormatting>
  <conditionalFormatting sqref="C48">
    <cfRule type="notContainsBlanks" dxfId="1" priority="43" stopIfTrue="1">
      <formula>LEN(TRIM(C48))&gt;0</formula>
    </cfRule>
  </conditionalFormatting>
  <conditionalFormatting sqref="D48">
    <cfRule type="notContainsBlanks" dxfId="0" priority="44" stopIfTrue="1">
      <formula>LEN(TRIM(D48))&gt;0</formula>
    </cfRule>
  </conditionalFormatting>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 aruanne - detailne</vt:lpstr>
      <vt:lpstr>MA aruanne - koond</vt:lpstr>
      <vt:lpstr>FÜ_Kontroll-leht</vt:lpstr>
      <vt:lpstr>'MA aruanne - detailne'!Print_Area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Maarika Kõrm</dc:creator>
  <cp:lastModifiedBy>Kati Raudsaar</cp:lastModifiedBy>
  <cp:lastPrinted>2015-11-25T14:47:52Z</cp:lastPrinted>
  <dcterms:created xsi:type="dcterms:W3CDTF">2010-10-23T14:23:39Z</dcterms:created>
  <dcterms:modified xsi:type="dcterms:W3CDTF">2022-04-06T11:56:53Z</dcterms:modified>
</cp:coreProperties>
</file>